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filterPrivacy="1" defaultThemeVersion="124226"/>
  <xr:revisionPtr revIDLastSave="35" documentId="13_ncr:1_{698D576C-BA57-4A76-AAF9-413F3FC7C99A}" xr6:coauthVersionLast="45" xr6:coauthVersionMax="45" xr10:uidLastSave="{C2608DC4-59E3-40DB-AB13-5DC54D422358}"/>
  <bookViews>
    <workbookView xWindow="-120" yWindow="-120" windowWidth="29040" windowHeight="15840" tabRatio="599" xr2:uid="{00000000-000D-0000-FFFF-FFFF00000000}"/>
  </bookViews>
  <sheets>
    <sheet name="working" sheetId="3" r:id="rId1"/>
  </sheets>
  <definedNames>
    <definedName name="_xlnm.Print_Area" localSheetId="0">working!$A$1:$AC$102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" i="3" l="1"/>
  <c r="K11" i="3" l="1"/>
  <c r="B83" i="3"/>
  <c r="B89" i="3"/>
  <c r="M22" i="3" l="1"/>
  <c r="I23" i="3" l="1"/>
  <c r="J23" i="3" s="1"/>
  <c r="I79" i="3"/>
  <c r="Z56" i="3" l="1"/>
  <c r="V56" i="3"/>
  <c r="R56" i="3"/>
  <c r="N56" i="3"/>
  <c r="J56" i="3"/>
  <c r="J49" i="3"/>
  <c r="N49" i="3"/>
  <c r="R49" i="3"/>
  <c r="V49" i="3"/>
  <c r="Z49" i="3"/>
  <c r="Z44" i="3"/>
  <c r="V44" i="3"/>
  <c r="R44" i="3"/>
  <c r="N44" i="3"/>
  <c r="J44" i="3"/>
  <c r="J26" i="3" l="1"/>
  <c r="J24" i="3"/>
  <c r="K24" i="3" s="1"/>
  <c r="J20" i="3"/>
  <c r="K20" i="3" s="1"/>
  <c r="J22" i="3"/>
  <c r="K22" i="3" s="1"/>
  <c r="J21" i="3"/>
  <c r="K21" i="3" s="1"/>
  <c r="M11" i="3"/>
  <c r="Q11" i="3" s="1"/>
  <c r="U11" i="3" s="1"/>
  <c r="Y11" i="3" s="1"/>
  <c r="K26" i="3"/>
  <c r="K12" i="3"/>
  <c r="K13" i="3"/>
  <c r="K14" i="3"/>
  <c r="K15" i="3"/>
  <c r="K16" i="3"/>
  <c r="U22" i="3"/>
  <c r="V22" i="3" s="1"/>
  <c r="Q12" i="3"/>
  <c r="U12" i="3" s="1"/>
  <c r="Y12" i="3" s="1"/>
  <c r="Q14" i="3"/>
  <c r="U14" i="3" s="1"/>
  <c r="Y14" i="3" s="1"/>
  <c r="Q16" i="3"/>
  <c r="U16" i="3" s="1"/>
  <c r="Y16" i="3" s="1"/>
  <c r="Q21" i="3"/>
  <c r="U21" i="3" s="1"/>
  <c r="Y21" i="3" s="1"/>
  <c r="Q22" i="3"/>
  <c r="R22" i="3" s="1"/>
  <c r="Q26" i="3"/>
  <c r="U26" i="3" s="1"/>
  <c r="Y26" i="3" s="1"/>
  <c r="M12" i="3"/>
  <c r="M13" i="3"/>
  <c r="Q13" i="3" s="1"/>
  <c r="U13" i="3" s="1"/>
  <c r="Y13" i="3" s="1"/>
  <c r="M14" i="3"/>
  <c r="M15" i="3"/>
  <c r="Q15" i="3" s="1"/>
  <c r="U15" i="3" s="1"/>
  <c r="Y15" i="3" s="1"/>
  <c r="M16" i="3"/>
  <c r="M20" i="3"/>
  <c r="Q20" i="3" s="1"/>
  <c r="U20" i="3" s="1"/>
  <c r="Y20" i="3" s="1"/>
  <c r="M21" i="3"/>
  <c r="M24" i="3"/>
  <c r="Q24" i="3" s="1"/>
  <c r="U24" i="3" s="1"/>
  <c r="Y24" i="3" s="1"/>
  <c r="M25" i="3"/>
  <c r="Q25" i="3" s="1"/>
  <c r="U25" i="3" s="1"/>
  <c r="Y25" i="3" s="1"/>
  <c r="M26" i="3"/>
  <c r="Y22" i="3" l="1"/>
  <c r="K17" i="3"/>
  <c r="M23" i="3"/>
  <c r="AC65" i="3"/>
  <c r="Q23" i="3" l="1"/>
  <c r="U23" i="3" s="1"/>
  <c r="N23" i="3"/>
  <c r="O23" i="3" s="1"/>
  <c r="K23" i="3"/>
  <c r="R23" i="3"/>
  <c r="AC66" i="3"/>
  <c r="Y23" i="3" l="1"/>
  <c r="Z23" i="3" s="1"/>
  <c r="V23" i="3"/>
  <c r="W23" i="3"/>
  <c r="S23" i="3"/>
  <c r="I82" i="3"/>
  <c r="I80" i="3"/>
  <c r="I81" i="3"/>
  <c r="J12" i="3"/>
  <c r="J13" i="3"/>
  <c r="I83" i="3" l="1"/>
  <c r="J78" i="3" s="1"/>
  <c r="AC68" i="3" l="1"/>
  <c r="AC70" i="3"/>
  <c r="AC72" i="3"/>
  <c r="AC74" i="3"/>
  <c r="AC73" i="3"/>
  <c r="AC71" i="3"/>
  <c r="AC69" i="3"/>
  <c r="AC67" i="3"/>
  <c r="Y87" i="3" l="1"/>
  <c r="Y88" i="3"/>
  <c r="Y89" i="3"/>
  <c r="Y86" i="3"/>
  <c r="Y85" i="3"/>
  <c r="Y83" i="3"/>
  <c r="Y81" i="3"/>
  <c r="Y82" i="3"/>
  <c r="Y80" i="3"/>
  <c r="Y79" i="3"/>
  <c r="U87" i="3"/>
  <c r="U88" i="3"/>
  <c r="U89" i="3"/>
  <c r="U86" i="3"/>
  <c r="U85" i="3"/>
  <c r="U82" i="3"/>
  <c r="U81" i="3"/>
  <c r="U80" i="3"/>
  <c r="U79" i="3"/>
  <c r="U83" i="3"/>
  <c r="Q82" i="3"/>
  <c r="Q81" i="3"/>
  <c r="Q80" i="3"/>
  <c r="Q89" i="3"/>
  <c r="Q88" i="3"/>
  <c r="Q87" i="3"/>
  <c r="Q86" i="3"/>
  <c r="Q85" i="3"/>
  <c r="Q83" i="3"/>
  <c r="Q79" i="3"/>
  <c r="M89" i="3"/>
  <c r="M88" i="3"/>
  <c r="M87" i="3"/>
  <c r="M86" i="3"/>
  <c r="M85" i="3"/>
  <c r="M83" i="3"/>
  <c r="M82" i="3"/>
  <c r="M81" i="3"/>
  <c r="M80" i="3"/>
  <c r="M79" i="3"/>
  <c r="I86" i="3"/>
  <c r="I87" i="3"/>
  <c r="I88" i="3"/>
  <c r="I89" i="3"/>
  <c r="I85" i="3"/>
  <c r="N84" i="3" l="1"/>
  <c r="J84" i="3"/>
  <c r="J91" i="3" s="1"/>
  <c r="R84" i="3"/>
  <c r="O12" i="3" l="1"/>
  <c r="V78" i="3"/>
  <c r="N78" i="3"/>
  <c r="N91" i="3" s="1"/>
  <c r="Z84" i="3"/>
  <c r="V84" i="3"/>
  <c r="R78" i="3"/>
  <c r="R91" i="3" s="1"/>
  <c r="S12" i="3" l="1"/>
  <c r="V91" i="3"/>
  <c r="AC84" i="3"/>
  <c r="AA12" i="3" l="1"/>
  <c r="W12" i="3"/>
  <c r="G25" i="3" l="1"/>
  <c r="J25" i="3" s="1"/>
  <c r="K25" i="3" l="1"/>
  <c r="K28" i="3" s="1"/>
  <c r="K29" i="3" s="1"/>
  <c r="J31" i="3" s="1"/>
  <c r="J28" i="3"/>
  <c r="N26" i="3"/>
  <c r="O11" i="3"/>
  <c r="N20" i="3"/>
  <c r="O20" i="3" s="1"/>
  <c r="P20" i="3" s="1"/>
  <c r="J16" i="3"/>
  <c r="J15" i="3"/>
  <c r="J14" i="3"/>
  <c r="J17" i="3" s="1"/>
  <c r="J29" i="3" s="1"/>
  <c r="AC38" i="3"/>
  <c r="AC39" i="3"/>
  <c r="AC40" i="3"/>
  <c r="AC41" i="3"/>
  <c r="AC42" i="3"/>
  <c r="AC43" i="3"/>
  <c r="AC47" i="3"/>
  <c r="AC48" i="3"/>
  <c r="AC63" i="3"/>
  <c r="AC75" i="3"/>
  <c r="AC76" i="3"/>
  <c r="AC62" i="3"/>
  <c r="AC59" i="3"/>
  <c r="AC61" i="3"/>
  <c r="AC60" i="3"/>
  <c r="AC53" i="3"/>
  <c r="AC54" i="3"/>
  <c r="AC55" i="3"/>
  <c r="AC52" i="3"/>
  <c r="J35" i="3" l="1"/>
  <c r="S15" i="3"/>
  <c r="O15" i="3"/>
  <c r="S16" i="3"/>
  <c r="O16" i="3"/>
  <c r="S14" i="3"/>
  <c r="O14" i="3"/>
  <c r="S13" i="3"/>
  <c r="O13" i="3"/>
  <c r="N11" i="3"/>
  <c r="L20" i="3"/>
  <c r="N21" i="3"/>
  <c r="N24" i="3"/>
  <c r="O24" i="3" s="1"/>
  <c r="P24" i="3" s="1"/>
  <c r="N25" i="3"/>
  <c r="AC56" i="3"/>
  <c r="O26" i="3"/>
  <c r="P26" i="3" s="1"/>
  <c r="AC49" i="3"/>
  <c r="AC44" i="3"/>
  <c r="N12" i="3"/>
  <c r="P12" i="3" s="1"/>
  <c r="N14" i="3"/>
  <c r="N16" i="3"/>
  <c r="Z20" i="3"/>
  <c r="R20" i="3"/>
  <c r="Z12" i="3"/>
  <c r="R12" i="3"/>
  <c r="T12" i="3" s="1"/>
  <c r="Z25" i="3"/>
  <c r="AA25" i="3" s="1"/>
  <c r="AB25" i="3" s="1"/>
  <c r="R25" i="3"/>
  <c r="S25" i="3" s="1"/>
  <c r="T25" i="3" s="1"/>
  <c r="R21" i="3"/>
  <c r="N13" i="3"/>
  <c r="N15" i="3"/>
  <c r="N22" i="3"/>
  <c r="R24" i="3"/>
  <c r="S24" i="3" s="1"/>
  <c r="T24" i="3" s="1"/>
  <c r="J93" i="3" l="1"/>
  <c r="J95" i="3" s="1"/>
  <c r="J99" i="3" s="1"/>
  <c r="S20" i="3"/>
  <c r="T20" i="3" s="1"/>
  <c r="O17" i="3"/>
  <c r="O22" i="3"/>
  <c r="N28" i="3"/>
  <c r="P11" i="3"/>
  <c r="N17" i="3"/>
  <c r="O21" i="3"/>
  <c r="P21" i="3" s="1"/>
  <c r="S21" i="3"/>
  <c r="T21" i="3" s="1"/>
  <c r="R14" i="3"/>
  <c r="T14" i="3" s="1"/>
  <c r="P15" i="3"/>
  <c r="R13" i="3"/>
  <c r="T13" i="3" s="1"/>
  <c r="W13" i="3"/>
  <c r="P14" i="3"/>
  <c r="R15" i="3"/>
  <c r="T15" i="3" s="1"/>
  <c r="R16" i="3"/>
  <c r="T16" i="3" s="1"/>
  <c r="W15" i="3"/>
  <c r="V11" i="3"/>
  <c r="S11" i="3"/>
  <c r="S17" i="3" s="1"/>
  <c r="R11" i="3"/>
  <c r="R17" i="3" s="1"/>
  <c r="P16" i="3"/>
  <c r="T23" i="3"/>
  <c r="P23" i="3"/>
  <c r="O25" i="3"/>
  <c r="P25" i="3" s="1"/>
  <c r="L14" i="3"/>
  <c r="L23" i="3"/>
  <c r="L22" i="3"/>
  <c r="Z78" i="3" s="1"/>
  <c r="Z91" i="3" s="1"/>
  <c r="L12" i="3"/>
  <c r="L15" i="3"/>
  <c r="L26" i="3"/>
  <c r="L25" i="3"/>
  <c r="L21" i="3"/>
  <c r="L13" i="3"/>
  <c r="L16" i="3"/>
  <c r="L24" i="3"/>
  <c r="L11" i="3"/>
  <c r="V20" i="3"/>
  <c r="V25" i="3"/>
  <c r="R26" i="3"/>
  <c r="R28" i="3" s="1"/>
  <c r="V12" i="3"/>
  <c r="P13" i="3"/>
  <c r="AA23" i="3"/>
  <c r="Z21" i="3"/>
  <c r="V21" i="3"/>
  <c r="Z22" i="3"/>
  <c r="S22" i="3"/>
  <c r="V24" i="3"/>
  <c r="W24" i="3" s="1"/>
  <c r="X24" i="3" s="1"/>
  <c r="Z24" i="3"/>
  <c r="AA24" i="3" s="1"/>
  <c r="AB24" i="3" s="1"/>
  <c r="AA20" i="3"/>
  <c r="J98" i="3" l="1"/>
  <c r="AC91" i="3"/>
  <c r="R29" i="3"/>
  <c r="L17" i="3"/>
  <c r="P17" i="3"/>
  <c r="N29" i="3"/>
  <c r="L28" i="3"/>
  <c r="AA22" i="3"/>
  <c r="AB22" i="3" s="1"/>
  <c r="P22" i="3"/>
  <c r="P28" i="3" s="1"/>
  <c r="O28" i="3"/>
  <c r="O29" i="3" s="1"/>
  <c r="N31" i="3" s="1"/>
  <c r="AB23" i="3"/>
  <c r="W21" i="3"/>
  <c r="X21" i="3" s="1"/>
  <c r="AA21" i="3"/>
  <c r="V16" i="3"/>
  <c r="W16" i="3"/>
  <c r="AA13" i="3"/>
  <c r="V15" i="3"/>
  <c r="X15" i="3" s="1"/>
  <c r="W14" i="3"/>
  <c r="V14" i="3"/>
  <c r="V13" i="3"/>
  <c r="V17" i="3" s="1"/>
  <c r="V29" i="3" s="1"/>
  <c r="Z15" i="3"/>
  <c r="AA15" i="3"/>
  <c r="T11" i="3"/>
  <c r="T17" i="3" s="1"/>
  <c r="W11" i="3"/>
  <c r="Z14" i="3"/>
  <c r="AA14" i="3"/>
  <c r="Z16" i="3"/>
  <c r="AA16" i="3"/>
  <c r="X23" i="3"/>
  <c r="AC78" i="3"/>
  <c r="W22" i="3"/>
  <c r="W20" i="3"/>
  <c r="W25" i="3"/>
  <c r="S26" i="3"/>
  <c r="S28" i="3" s="1"/>
  <c r="S29" i="3" s="1"/>
  <c r="R31" i="3" s="1"/>
  <c r="R35" i="3" s="1"/>
  <c r="R93" i="3" s="1"/>
  <c r="R95" i="3" s="1"/>
  <c r="V26" i="3"/>
  <c r="V28" i="3" s="1"/>
  <c r="Z26" i="3"/>
  <c r="Z28" i="3" s="1"/>
  <c r="AC24" i="3"/>
  <c r="T22" i="3"/>
  <c r="AB20" i="3"/>
  <c r="AB12" i="3"/>
  <c r="L29" i="3" l="1"/>
  <c r="P29" i="3"/>
  <c r="X22" i="3"/>
  <c r="AC22" i="3" s="1"/>
  <c r="AC23" i="3"/>
  <c r="X11" i="3"/>
  <c r="W17" i="3"/>
  <c r="N35" i="3"/>
  <c r="N93" i="3" s="1"/>
  <c r="AB21" i="3"/>
  <c r="AC21" i="3" s="1"/>
  <c r="Z13" i="3"/>
  <c r="AB13" i="3" s="1"/>
  <c r="X14" i="3"/>
  <c r="AB14" i="3"/>
  <c r="AB16" i="3"/>
  <c r="AA11" i="3"/>
  <c r="AA17" i="3" s="1"/>
  <c r="Z11" i="3"/>
  <c r="Z17" i="3" s="1"/>
  <c r="Z29" i="3" s="1"/>
  <c r="AB15" i="3"/>
  <c r="AC15" i="3" s="1"/>
  <c r="X20" i="3"/>
  <c r="AC20" i="3" s="1"/>
  <c r="X12" i="3"/>
  <c r="AC12" i="3" s="1"/>
  <c r="X25" i="3"/>
  <c r="AC25" i="3" s="1"/>
  <c r="X16" i="3"/>
  <c r="T26" i="3"/>
  <c r="T28" i="3" s="1"/>
  <c r="T29" i="3" s="1"/>
  <c r="X13" i="3"/>
  <c r="AA26" i="3"/>
  <c r="AB26" i="3" s="1"/>
  <c r="W26" i="3"/>
  <c r="X26" i="3" s="1"/>
  <c r="W28" i="3" l="1"/>
  <c r="W29" i="3" s="1"/>
  <c r="V31" i="3" s="1"/>
  <c r="V35" i="3" s="1"/>
  <c r="V93" i="3" s="1"/>
  <c r="V95" i="3" s="1"/>
  <c r="AA28" i="3"/>
  <c r="AA29" i="3"/>
  <c r="Z31" i="3" s="1"/>
  <c r="Z35" i="3" s="1"/>
  <c r="Z93" i="3" s="1"/>
  <c r="Z95" i="3" s="1"/>
  <c r="AB28" i="3"/>
  <c r="X17" i="3"/>
  <c r="X28" i="3"/>
  <c r="AC14" i="3"/>
  <c r="AC13" i="3"/>
  <c r="AC16" i="3"/>
  <c r="AB11" i="3"/>
  <c r="AB17" i="3" s="1"/>
  <c r="R99" i="3"/>
  <c r="R98" i="3"/>
  <c r="AC26" i="3"/>
  <c r="AB29" i="3" l="1"/>
  <c r="AC28" i="3"/>
  <c r="X29" i="3"/>
  <c r="AC35" i="3"/>
  <c r="AC93" i="3" s="1"/>
  <c r="N98" i="3"/>
  <c r="N95" i="3"/>
  <c r="N99" i="3" s="1"/>
  <c r="V99" i="3"/>
  <c r="AC11" i="3"/>
  <c r="AC17" i="3" s="1"/>
  <c r="Z98" i="3"/>
  <c r="AC31" i="3"/>
  <c r="V98" i="3" l="1"/>
  <c r="AC98" i="3" s="1"/>
  <c r="AC29" i="3"/>
  <c r="Z99" i="3"/>
  <c r="AC99" i="3" s="1"/>
  <c r="AC103" i="3" l="1"/>
  <c r="J100" i="3"/>
  <c r="AC95" i="3"/>
  <c r="R100" i="3" l="1"/>
  <c r="Z100" i="3"/>
  <c r="N100" i="3"/>
  <c r="V100" i="3"/>
  <c r="AC100" i="3" l="1"/>
  <c r="AC102" i="3" s="1"/>
  <c r="AC105" i="3" s="1"/>
  <c r="AC104" i="3" l="1"/>
</calcChain>
</file>

<file path=xl/sharedStrings.xml><?xml version="1.0" encoding="utf-8"?>
<sst xmlns="http://schemas.openxmlformats.org/spreadsheetml/2006/main" count="145" uniqueCount="118">
  <si>
    <t>1.</t>
  </si>
  <si>
    <t>2.</t>
  </si>
  <si>
    <t>3.</t>
  </si>
  <si>
    <t>4.</t>
  </si>
  <si>
    <t>5.</t>
  </si>
  <si>
    <t>6.</t>
  </si>
  <si>
    <t>Date:</t>
  </si>
  <si>
    <t>cal</t>
  </si>
  <si>
    <t>aca</t>
  </si>
  <si>
    <t>sum</t>
  </si>
  <si>
    <t>Year 1</t>
  </si>
  <si>
    <t>Year 2</t>
  </si>
  <si>
    <t>Year 3</t>
  </si>
  <si>
    <t>Year 4</t>
  </si>
  <si>
    <t>Year 5</t>
  </si>
  <si>
    <t>Total</t>
  </si>
  <si>
    <t>A. Senior Personnel</t>
  </si>
  <si>
    <t>Total Senior Personnel</t>
  </si>
  <si>
    <t>B. Other Personnel</t>
  </si>
  <si>
    <t>1. Post Doctoral Associates</t>
  </si>
  <si>
    <t>4. Undergraduate Students</t>
  </si>
  <si>
    <t>5. Secretarial-Clerical</t>
  </si>
  <si>
    <t>Total Salaries &amp; Wages A+B</t>
  </si>
  <si>
    <t>C. Fringe Benefits</t>
  </si>
  <si>
    <t>*B4</t>
  </si>
  <si>
    <t>*B5</t>
  </si>
  <si>
    <t>*B6</t>
  </si>
  <si>
    <t>*B3</t>
  </si>
  <si>
    <t>Total S&amp;W + FB</t>
  </si>
  <si>
    <t>D. Equipment</t>
  </si>
  <si>
    <t>Total Equipment</t>
  </si>
  <si>
    <t>E. Travel</t>
  </si>
  <si>
    <t>1. Domestic</t>
  </si>
  <si>
    <t>2. Foreign</t>
  </si>
  <si>
    <t xml:space="preserve">    Total </t>
  </si>
  <si>
    <t>F. Participant Support Costs</t>
  </si>
  <si>
    <t>1.  Stipends</t>
  </si>
  <si>
    <t>2.  Student Fees</t>
  </si>
  <si>
    <t>3.  Trainee Travel</t>
  </si>
  <si>
    <t>4.  Other</t>
  </si>
  <si>
    <t xml:space="preserve">     Total</t>
  </si>
  <si>
    <t>F. Other Direct Costs</t>
  </si>
  <si>
    <t>1.  Materials &amp; Supplies</t>
  </si>
  <si>
    <t>2. Publications</t>
  </si>
  <si>
    <t>Total Other Direct Costs</t>
  </si>
  <si>
    <t>G. Total Direct Costs</t>
  </si>
  <si>
    <t xml:space="preserve">H. Indirect Costs </t>
  </si>
  <si>
    <t>I. Total Costs</t>
  </si>
  <si>
    <t xml:space="preserve">3. Graduate Students </t>
  </si>
  <si>
    <t>Total Other Personnel</t>
  </si>
  <si>
    <t xml:space="preserve">2. Other Professionals </t>
  </si>
  <si>
    <t>F/B</t>
  </si>
  <si>
    <t>Salary</t>
  </si>
  <si>
    <t>Project</t>
  </si>
  <si>
    <t>Yr. 1 Base</t>
  </si>
  <si>
    <t>Yr. 2 Base</t>
  </si>
  <si>
    <t>Yr.3 Base</t>
  </si>
  <si>
    <t>Yr.4 Base</t>
  </si>
  <si>
    <t>Yr.5 Base</t>
  </si>
  <si>
    <t>3. Consultant Services</t>
  </si>
  <si>
    <t>4. ADP/Computer Services</t>
  </si>
  <si>
    <t>6. Equipment or Facility Rental/User Fees</t>
  </si>
  <si>
    <t>7. Alterations and Renovations</t>
  </si>
  <si>
    <t>10. Other</t>
  </si>
  <si>
    <t xml:space="preserve">Principal Investigator:  </t>
  </si>
  <si>
    <t>Grants.Gov Budget Form</t>
  </si>
  <si>
    <t>Months</t>
  </si>
  <si>
    <t># employees</t>
  </si>
  <si>
    <t>mos.</t>
  </si>
  <si>
    <t>Co-PI :</t>
  </si>
  <si>
    <t>University:</t>
  </si>
  <si>
    <t>6. Intermittent Worker</t>
  </si>
  <si>
    <t>*B7</t>
  </si>
  <si>
    <t>7. Retiree</t>
  </si>
  <si>
    <t>MTDC Indirect Cost Base</t>
  </si>
  <si>
    <t>wks</t>
  </si>
  <si>
    <t>hrly</t>
  </si>
  <si>
    <t>rate</t>
  </si>
  <si>
    <t>Mississippi State Univ</t>
  </si>
  <si>
    <t xml:space="preserve">8. Tuition Remission </t>
  </si>
  <si>
    <t xml:space="preserve">9. Insurance </t>
  </si>
  <si>
    <t>yr 2 mos</t>
  </si>
  <si>
    <t>yr 3 mos</t>
  </si>
  <si>
    <t>yr 4 mos</t>
  </si>
  <si>
    <t>yr 1 mos</t>
  </si>
  <si>
    <t>yr 5 mos</t>
  </si>
  <si>
    <t># GRA's</t>
  </si>
  <si>
    <t>*B1 and B2</t>
  </si>
  <si>
    <t>*A1-6</t>
  </si>
  <si>
    <t>*A1 -6</t>
  </si>
  <si>
    <t>5. Consortium/Contractual Cost</t>
  </si>
  <si>
    <t>MSU and Subcontracts Total Indirect Cost</t>
  </si>
  <si>
    <t>5. Subcontracts</t>
  </si>
  <si>
    <t xml:space="preserve">            Subcontract 1  indirect cost</t>
  </si>
  <si>
    <t xml:space="preserve">      a. Subcontract 1  direct cost</t>
  </si>
  <si>
    <t xml:space="preserve">      b. Subcontract 2 direct cost</t>
  </si>
  <si>
    <t xml:space="preserve">             Subcontract 2 indirect cost</t>
  </si>
  <si>
    <t xml:space="preserve">     c. Subcontract 3 direct cost</t>
  </si>
  <si>
    <t xml:space="preserve">           Subcontract 3 indirect cost</t>
  </si>
  <si>
    <t xml:space="preserve">     d. Subcontract 4 direct cost</t>
  </si>
  <si>
    <t xml:space="preserve">           Subcontract 4 indirect cost</t>
  </si>
  <si>
    <t xml:space="preserve">     e. Subcontract 5 direct cost</t>
  </si>
  <si>
    <t xml:space="preserve">           Subcontract 5 indirect cost</t>
  </si>
  <si>
    <t>FY 21</t>
  </si>
  <si>
    <t>FY 22</t>
  </si>
  <si>
    <t>FY 23</t>
  </si>
  <si>
    <t>FY 24</t>
  </si>
  <si>
    <t>TDC</t>
  </si>
  <si>
    <t>MTDC</t>
  </si>
  <si>
    <t>Indirect Cost to Subtract</t>
  </si>
  <si>
    <t>Salary Increase per year:</t>
  </si>
  <si>
    <t>hrs.</t>
  </si>
  <si>
    <t xml:space="preserve"> /wk</t>
  </si>
  <si>
    <t>Max. Indirect Allowed at 30% of TFFA</t>
  </si>
  <si>
    <t>MSU Indirect Cost Rate Allowed</t>
  </si>
  <si>
    <t>FY 25</t>
  </si>
  <si>
    <t>Want</t>
  </si>
  <si>
    <t>(SOV 0.575/mile/NON SOV 0.17/mile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</si>
</sst>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0.0"/>
    <numFmt numFmtId="165" formatCode="_(&quot;$&quot;* #,##0_);_(&quot;$&quot;* \(#,##0\);_(&quot;$&quot;* &quot;-&quot;??_);_(@_)"/>
    <numFmt numFmtId="166" formatCode="0.000%"/>
    <numFmt numFmtId="167" formatCode="&quot;$&quot;#,##0"/>
    <numFmt numFmtId="168" formatCode="&quot;$&quot;#,##0.00"/>
  </numFmts>
  <fonts count="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5" fillId="0" borderId="0" applyBorder="0"/>
    <xf numFmtId="0" fontId="5" fillId="2" borderId="0" applyBorder="0"/>
  </cellStyleXfs>
  <cellXfs count="97">
    <xf numFmtId="0" fontId="0" fillId="0" borderId="0" xfId="0"/>
    <xf numFmtId="0" fontId="0" fillId="0" borderId="0" xfId="0" applyBorder="1"/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0" fontId="0" fillId="0" borderId="0" xfId="0" quotePrefix="1"/>
    <xf numFmtId="0" fontId="0" fillId="0" borderId="0" xfId="0" quotePrefix="1" applyAlignment="1">
      <alignment horizontal="right"/>
    </xf>
    <xf numFmtId="0" fontId="3" fillId="0" borderId="0" xfId="0" applyFont="1"/>
    <xf numFmtId="165" fontId="0" fillId="0" borderId="0" xfId="1" applyNumberFormat="1" applyFont="1"/>
    <xf numFmtId="9" fontId="0" fillId="0" borderId="0" xfId="0" applyNumberFormat="1"/>
    <xf numFmtId="165" fontId="0" fillId="0" borderId="0" xfId="1" applyNumberFormat="1" applyFont="1" applyAlignment="1"/>
    <xf numFmtId="164" fontId="0" fillId="0" borderId="0" xfId="0" applyNumberFormat="1"/>
    <xf numFmtId="14" fontId="3" fillId="0" borderId="0" xfId="0" applyNumberFormat="1" applyFont="1"/>
    <xf numFmtId="9" fontId="3" fillId="0" borderId="0" xfId="2" applyFont="1"/>
    <xf numFmtId="9" fontId="3" fillId="0" borderId="0" xfId="2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165" fontId="3" fillId="0" borderId="0" xfId="1" applyNumberFormat="1" applyFont="1"/>
    <xf numFmtId="165" fontId="3" fillId="0" borderId="0" xfId="1" applyNumberFormat="1" applyFont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165" fontId="0" fillId="0" borderId="2" xfId="1" applyNumberFormat="1" applyFont="1" applyBorder="1"/>
    <xf numFmtId="165" fontId="0" fillId="0" borderId="1" xfId="1" applyNumberFormat="1" applyFont="1" applyBorder="1"/>
    <xf numFmtId="165" fontId="0" fillId="0" borderId="3" xfId="1" applyNumberFormat="1" applyFont="1" applyBorder="1"/>
    <xf numFmtId="165" fontId="0" fillId="0" borderId="2" xfId="1" applyNumberFormat="1" applyFont="1" applyBorder="1" applyAlignment="1"/>
    <xf numFmtId="165" fontId="0" fillId="0" borderId="4" xfId="1" applyNumberFormat="1" applyFont="1" applyBorder="1"/>
    <xf numFmtId="0" fontId="3" fillId="0" borderId="5" xfId="0" applyFont="1" applyBorder="1"/>
    <xf numFmtId="9" fontId="3" fillId="0" borderId="5" xfId="2" applyFont="1" applyBorder="1"/>
    <xf numFmtId="9" fontId="3" fillId="0" borderId="5" xfId="2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5" xfId="0" applyBorder="1"/>
    <xf numFmtId="165" fontId="0" fillId="0" borderId="5" xfId="1" applyNumberFormat="1" applyFont="1" applyBorder="1" applyAlignment="1"/>
    <xf numFmtId="165" fontId="0" fillId="0" borderId="7" xfId="1" applyNumberFormat="1" applyFont="1" applyBorder="1"/>
    <xf numFmtId="165" fontId="0" fillId="0" borderId="5" xfId="1" applyNumberFormat="1" applyFont="1" applyBorder="1"/>
    <xf numFmtId="165" fontId="0" fillId="0" borderId="8" xfId="1" applyNumberFormat="1" applyFont="1" applyBorder="1"/>
    <xf numFmtId="165" fontId="0" fillId="0" borderId="6" xfId="1" applyNumberFormat="1" applyFont="1" applyBorder="1"/>
    <xf numFmtId="0" fontId="3" fillId="0" borderId="0" xfId="0" applyFont="1" applyBorder="1"/>
    <xf numFmtId="9" fontId="3" fillId="0" borderId="0" xfId="2" applyFont="1" applyBorder="1"/>
    <xf numFmtId="165" fontId="0" fillId="0" borderId="0" xfId="1" applyNumberFormat="1" applyFont="1" applyBorder="1" applyAlignment="1"/>
    <xf numFmtId="165" fontId="0" fillId="0" borderId="0" xfId="1" applyNumberFormat="1" applyFont="1" applyBorder="1"/>
    <xf numFmtId="0" fontId="3" fillId="0" borderId="5" xfId="0" applyFont="1" applyBorder="1" applyAlignment="1">
      <alignment horizontal="center"/>
    </xf>
    <xf numFmtId="0" fontId="4" fillId="0" borderId="0" xfId="0" applyFont="1"/>
    <xf numFmtId="0" fontId="1" fillId="0" borderId="0" xfId="0" applyFont="1"/>
    <xf numFmtId="0" fontId="1" fillId="0" borderId="0" xfId="0" quotePrefix="1" applyFont="1"/>
    <xf numFmtId="165" fontId="0" fillId="0" borderId="0" xfId="1" applyNumberFormat="1" applyFont="1" applyFill="1"/>
    <xf numFmtId="17" fontId="3" fillId="0" borderId="0" xfId="0" applyNumberFormat="1" applyFont="1"/>
    <xf numFmtId="165" fontId="0" fillId="0" borderId="9" xfId="1" applyNumberFormat="1" applyFont="1" applyBorder="1"/>
    <xf numFmtId="167" fontId="0" fillId="0" borderId="0" xfId="0" applyNumberFormat="1"/>
    <xf numFmtId="165" fontId="0" fillId="0" borderId="10" xfId="1" applyNumberFormat="1" applyFont="1" applyBorder="1" applyAlignment="1"/>
    <xf numFmtId="165" fontId="0" fillId="3" borderId="5" xfId="1" applyNumberFormat="1" applyFont="1" applyFill="1" applyBorder="1" applyAlignment="1"/>
    <xf numFmtId="165" fontId="0" fillId="3" borderId="0" xfId="1" applyNumberFormat="1" applyFont="1" applyFill="1"/>
    <xf numFmtId="165" fontId="0" fillId="3" borderId="5" xfId="1" applyNumberFormat="1" applyFont="1" applyFill="1" applyBorder="1"/>
    <xf numFmtId="165" fontId="0" fillId="3" borderId="0" xfId="1" applyNumberFormat="1" applyFont="1" applyFill="1" applyAlignment="1"/>
    <xf numFmtId="0" fontId="0" fillId="3" borderId="0" xfId="0" applyFill="1"/>
    <xf numFmtId="165" fontId="0" fillId="3" borderId="0" xfId="1" applyNumberFormat="1" applyFont="1" applyFill="1" applyBorder="1"/>
    <xf numFmtId="165" fontId="0" fillId="3" borderId="0" xfId="1" applyNumberFormat="1" applyFont="1" applyFill="1" applyBorder="1" applyAlignment="1"/>
    <xf numFmtId="165" fontId="0" fillId="0" borderId="0" xfId="1" applyNumberFormat="1" applyFont="1" applyFill="1" applyAlignment="1"/>
    <xf numFmtId="165" fontId="0" fillId="0" borderId="0" xfId="0" applyNumberFormat="1"/>
    <xf numFmtId="0" fontId="1" fillId="0" borderId="0" xfId="0" applyFont="1" applyAlignment="1">
      <alignment wrapText="1"/>
    </xf>
    <xf numFmtId="165" fontId="3" fillId="0" borderId="0" xfId="1" applyNumberFormat="1" applyFont="1" applyBorder="1"/>
    <xf numFmtId="0" fontId="1" fillId="0" borderId="5" xfId="0" applyFont="1" applyBorder="1" applyAlignment="1">
      <alignment wrapText="1"/>
    </xf>
    <xf numFmtId="0" fontId="1" fillId="0" borderId="5" xfId="0" applyFont="1" applyBorder="1"/>
    <xf numFmtId="0" fontId="1" fillId="0" borderId="0" xfId="0" applyFont="1" applyBorder="1" applyAlignment="1">
      <alignment wrapText="1"/>
    </xf>
    <xf numFmtId="0" fontId="1" fillId="0" borderId="0" xfId="0" applyFont="1" applyBorder="1"/>
    <xf numFmtId="168" fontId="0" fillId="0" borderId="0" xfId="0" applyNumberFormat="1"/>
    <xf numFmtId="165" fontId="0" fillId="0" borderId="1" xfId="0" applyNumberFormat="1" applyBorder="1"/>
    <xf numFmtId="165" fontId="0" fillId="4" borderId="0" xfId="1" applyNumberFormat="1" applyFont="1" applyFill="1" applyAlignment="1"/>
    <xf numFmtId="165" fontId="0" fillId="4" borderId="5" xfId="1" applyNumberFormat="1" applyFont="1" applyFill="1" applyBorder="1"/>
    <xf numFmtId="165" fontId="0" fillId="0" borderId="0" xfId="1" applyNumberFormat="1" applyFont="1" applyFill="1" applyAlignment="1"/>
    <xf numFmtId="0" fontId="0" fillId="0" borderId="0" xfId="0" applyBorder="1" applyAlignment="1"/>
    <xf numFmtId="0" fontId="0" fillId="0" borderId="5" xfId="0" applyFill="1" applyBorder="1"/>
    <xf numFmtId="165" fontId="0" fillId="0" borderId="0" xfId="1" applyNumberFormat="1" applyFont="1" applyFill="1" applyBorder="1"/>
    <xf numFmtId="0" fontId="0" fillId="0" borderId="0" xfId="0" applyFill="1"/>
    <xf numFmtId="165" fontId="0" fillId="0" borderId="5" xfId="1" applyNumberFormat="1" applyFont="1" applyFill="1" applyBorder="1"/>
    <xf numFmtId="0" fontId="0" fillId="0" borderId="11" xfId="0" applyFill="1" applyBorder="1" applyAlignment="1"/>
    <xf numFmtId="9" fontId="0" fillId="0" borderId="0" xfId="0" applyNumberFormat="1" applyFill="1" applyAlignment="1"/>
    <xf numFmtId="165" fontId="0" fillId="0" borderId="0" xfId="1" applyNumberFormat="1" applyFont="1" applyFill="1" applyBorder="1" applyAlignment="1"/>
    <xf numFmtId="42" fontId="0" fillId="0" borderId="0" xfId="0" applyNumberFormat="1" applyFill="1" applyAlignment="1"/>
    <xf numFmtId="165" fontId="0" fillId="0" borderId="0" xfId="0" applyNumberFormat="1" applyBorder="1"/>
    <xf numFmtId="42" fontId="0" fillId="0" borderId="4" xfId="0" applyNumberFormat="1" applyBorder="1"/>
    <xf numFmtId="0" fontId="0" fillId="0" borderId="0" xfId="0" applyFill="1" applyBorder="1"/>
    <xf numFmtId="165" fontId="0" fillId="0" borderId="0" xfId="1" applyNumberFormat="1" applyFont="1" applyFill="1" applyAlignment="1"/>
    <xf numFmtId="166" fontId="0" fillId="0" borderId="0" xfId="0" applyNumberFormat="1"/>
    <xf numFmtId="165" fontId="1" fillId="4" borderId="0" xfId="1" applyNumberFormat="1" applyFont="1" applyFill="1" applyAlignment="1"/>
    <xf numFmtId="165" fontId="1" fillId="3" borderId="0" xfId="1" applyNumberFormat="1" applyFont="1" applyFill="1" applyAlignment="1"/>
    <xf numFmtId="165" fontId="1" fillId="0" borderId="2" xfId="1" applyNumberFormat="1" applyFont="1" applyBorder="1" applyAlignment="1"/>
    <xf numFmtId="165" fontId="1" fillId="0" borderId="0" xfId="1" applyNumberFormat="1" applyFont="1" applyAlignment="1"/>
    <xf numFmtId="0" fontId="3" fillId="0" borderId="0" xfId="0" applyFont="1" applyAlignment="1"/>
    <xf numFmtId="165" fontId="0" fillId="0" borderId="5" xfId="1" applyNumberFormat="1" applyFont="1" applyFill="1" applyBorder="1" applyAlignment="1"/>
    <xf numFmtId="165" fontId="0" fillId="0" borderId="0" xfId="0" applyNumberFormat="1" applyFill="1"/>
    <xf numFmtId="42" fontId="0" fillId="0" borderId="0" xfId="1" applyNumberFormat="1" applyFont="1" applyFill="1" applyBorder="1" applyAlignment="1"/>
    <xf numFmtId="165" fontId="0" fillId="0" borderId="12" xfId="1" applyNumberFormat="1" applyFont="1" applyBorder="1"/>
    <xf numFmtId="0" fontId="1" fillId="0" borderId="0" xfId="0" quotePrefix="1" applyFont="1" applyFill="1" applyBorder="1" applyAlignment="1"/>
    <xf numFmtId="0" fontId="1" fillId="0" borderId="0" xfId="0" applyFont="1" applyFill="1" applyBorder="1" applyAlignment="1"/>
    <xf numFmtId="0" fontId="1" fillId="0" borderId="0" xfId="0" quotePrefix="1" applyFont="1" applyAlignment="1"/>
    <xf numFmtId="0" fontId="0" fillId="0" borderId="0" xfId="0" applyAlignment="1"/>
    <xf numFmtId="0" fontId="1" fillId="0" borderId="0" xfId="0" quotePrefix="1" applyFont="1" applyFill="1" applyAlignment="1"/>
    <xf numFmtId="0" fontId="0" fillId="0" borderId="0" xfId="0" applyFill="1" applyAlignment="1"/>
    <xf numFmtId="0" fontId="3" fillId="0" borderId="1" xfId="0" applyFont="1" applyBorder="1" applyAlignment="1"/>
  </cellXfs>
  <cellStyles count="6">
    <cellStyle name="Currency" xfId="1" builtinId="4"/>
    <cellStyle name="Normal" xfId="0" builtinId="0"/>
    <cellStyle name="Normal 2" xfId="3" xr:uid="{00000000-0005-0000-0000-000003000000}"/>
    <cellStyle name="Percent" xfId="2" builtinId="5"/>
    <cellStyle name="Style 1" xfId="4" xr:uid="{00000000-0005-0000-0000-000005000000}"/>
    <cellStyle name="Style 2" xfId="5" xr:uid="{00000000-0005-0000-0000-00000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DDDDDD"/>
      <color rgb="FFCDCD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107"/>
  <sheetViews>
    <sheetView tabSelected="1" topLeftCell="A94" zoomScale="80" zoomScaleNormal="80" workbookViewId="0">
      <selection activeCell="I11" sqref="I11"/>
    </sheetView>
  </sheetViews>
  <sheetFormatPr defaultRowHeight="12.75" x14ac:dyDescent="0.2"/>
  <cols>
    <col min="1" max="1" width="9.42578125" customWidth="1"/>
    <col min="2" max="2" width="15.5703125" customWidth="1"/>
    <col min="3" max="3" width="12.42578125" customWidth="1"/>
    <col min="4" max="5" width="4.5703125" customWidth="1"/>
    <col min="6" max="7" width="4.5703125" style="1" customWidth="1"/>
    <col min="8" max="8" width="7.5703125" style="28" customWidth="1"/>
    <col min="9" max="9" width="12.28515625" style="7" customWidth="1"/>
    <col min="10" max="10" width="12.28515625" customWidth="1"/>
    <col min="11" max="12" width="10.42578125" customWidth="1"/>
    <col min="13" max="13" width="12.28515625" style="7" customWidth="1"/>
    <col min="14" max="14" width="12.28515625" customWidth="1"/>
    <col min="15" max="15" width="10.5703125" customWidth="1"/>
    <col min="16" max="16" width="10.42578125" customWidth="1"/>
    <col min="17" max="18" width="12.28515625" customWidth="1"/>
    <col min="19" max="19" width="10.5703125" customWidth="1"/>
    <col min="20" max="20" width="10.42578125" customWidth="1"/>
    <col min="21" max="21" width="12.42578125" customWidth="1"/>
    <col min="22" max="22" width="12.28515625" customWidth="1"/>
    <col min="23" max="23" width="13.42578125" customWidth="1"/>
    <col min="24" max="24" width="10.5703125" customWidth="1"/>
    <col min="25" max="25" width="12.28515625" customWidth="1"/>
    <col min="26" max="26" width="12.42578125" customWidth="1"/>
    <col min="27" max="28" width="10.5703125" customWidth="1"/>
    <col min="29" max="29" width="13.7109375" bestFit="1" customWidth="1"/>
    <col min="30" max="30" width="10.28515625" bestFit="1" customWidth="1"/>
    <col min="31" max="31" width="13.42578125" bestFit="1" customWidth="1"/>
    <col min="32" max="32" width="14" bestFit="1" customWidth="1"/>
    <col min="33" max="33" width="19.7109375" bestFit="1" customWidth="1"/>
  </cols>
  <sheetData>
    <row r="1" spans="1:36" x14ac:dyDescent="0.2">
      <c r="A1" s="6" t="s">
        <v>65</v>
      </c>
      <c r="B1" s="6"/>
      <c r="C1" s="6"/>
      <c r="D1" s="6"/>
      <c r="E1" s="6"/>
      <c r="F1" s="34"/>
      <c r="G1" s="34"/>
      <c r="H1" s="24"/>
      <c r="I1" s="57"/>
      <c r="J1" s="6"/>
      <c r="K1" s="6"/>
      <c r="L1" s="24"/>
      <c r="M1" s="16"/>
      <c r="N1" s="6"/>
      <c r="O1" s="34"/>
      <c r="P1" s="24"/>
      <c r="Q1" s="6"/>
      <c r="R1" s="6"/>
      <c r="S1" s="6"/>
      <c r="T1" s="24"/>
      <c r="X1" s="28"/>
      <c r="AB1" s="28"/>
      <c r="AC1" s="28"/>
    </row>
    <row r="2" spans="1:36" x14ac:dyDescent="0.2">
      <c r="A2" s="6" t="s">
        <v>6</v>
      </c>
      <c r="B2" s="11"/>
      <c r="C2" s="43"/>
      <c r="D2" s="6"/>
      <c r="E2" s="6"/>
      <c r="F2" s="34"/>
      <c r="G2" s="34"/>
      <c r="H2" s="24"/>
      <c r="I2" s="57"/>
      <c r="J2" s="6"/>
      <c r="K2" s="6"/>
      <c r="L2" s="24"/>
      <c r="M2" s="16"/>
      <c r="N2" s="6"/>
      <c r="O2" s="34"/>
      <c r="P2" s="24"/>
      <c r="Q2" s="6"/>
      <c r="R2" s="6"/>
      <c r="S2" s="6"/>
      <c r="T2" s="24"/>
      <c r="X2" s="28"/>
      <c r="AB2" s="28"/>
      <c r="AC2" s="28"/>
    </row>
    <row r="3" spans="1:36" x14ac:dyDescent="0.2">
      <c r="A3" s="6" t="s">
        <v>64</v>
      </c>
      <c r="B3" s="6"/>
      <c r="C3" s="85"/>
      <c r="D3" s="85"/>
      <c r="E3" s="85"/>
      <c r="F3" s="34"/>
      <c r="G3" s="34"/>
      <c r="H3" s="24"/>
      <c r="I3" s="57"/>
      <c r="J3" s="6"/>
      <c r="K3" s="6"/>
      <c r="L3" s="24"/>
      <c r="M3" s="16"/>
      <c r="N3" s="6"/>
      <c r="O3" s="34"/>
      <c r="P3" s="24"/>
      <c r="Q3" s="6"/>
      <c r="R3" s="6"/>
      <c r="S3" s="6"/>
      <c r="T3" s="24"/>
      <c r="X3" s="28"/>
      <c r="AB3" s="28"/>
      <c r="AC3" s="28"/>
    </row>
    <row r="4" spans="1:36" x14ac:dyDescent="0.2">
      <c r="A4" s="6" t="s">
        <v>69</v>
      </c>
      <c r="B4" s="6"/>
      <c r="C4" s="85"/>
      <c r="D4" s="85"/>
      <c r="E4" s="85"/>
      <c r="F4" s="34"/>
      <c r="G4" s="34"/>
      <c r="H4" s="24"/>
      <c r="I4" s="57"/>
      <c r="J4" s="12"/>
      <c r="K4" s="12"/>
      <c r="L4" s="25"/>
      <c r="M4" s="16"/>
      <c r="N4" s="12"/>
      <c r="O4" s="35"/>
      <c r="P4" s="25"/>
      <c r="Q4" s="12"/>
      <c r="R4" s="12"/>
      <c r="S4" s="12"/>
      <c r="T4" s="25"/>
      <c r="X4" s="28"/>
      <c r="AB4" s="28"/>
      <c r="AC4" s="28"/>
    </row>
    <row r="5" spans="1:36" x14ac:dyDescent="0.2">
      <c r="A5" s="6" t="s">
        <v>70</v>
      </c>
      <c r="B5" s="6"/>
      <c r="C5" s="6" t="s">
        <v>78</v>
      </c>
      <c r="D5" s="6"/>
      <c r="E5" s="6"/>
      <c r="F5" s="34"/>
      <c r="G5" s="34"/>
      <c r="H5" s="24"/>
      <c r="I5" s="17"/>
      <c r="J5" s="12"/>
      <c r="K5" s="12"/>
      <c r="L5" s="25"/>
      <c r="M5" s="16"/>
      <c r="N5" s="12"/>
      <c r="O5" s="35"/>
      <c r="P5" s="25"/>
      <c r="Q5" s="12"/>
      <c r="R5" s="12"/>
      <c r="S5" s="12"/>
      <c r="T5" s="25"/>
      <c r="X5" s="28"/>
      <c r="AB5" s="28"/>
      <c r="AC5" s="28"/>
    </row>
    <row r="6" spans="1:36" x14ac:dyDescent="0.2">
      <c r="A6" s="6" t="s">
        <v>110</v>
      </c>
      <c r="B6" s="6"/>
      <c r="C6" s="8">
        <v>0.05</v>
      </c>
      <c r="F6" s="34"/>
      <c r="G6" s="34"/>
      <c r="H6" s="24"/>
      <c r="I6" s="17"/>
      <c r="J6" s="12"/>
      <c r="K6" s="12"/>
      <c r="L6" s="25"/>
      <c r="M6" s="16"/>
      <c r="N6" s="12"/>
      <c r="O6" s="35"/>
      <c r="P6" s="25"/>
      <c r="Q6" s="12"/>
      <c r="R6" s="12"/>
      <c r="S6" s="12"/>
      <c r="T6" s="25"/>
      <c r="X6" s="28"/>
      <c r="AB6" s="28"/>
      <c r="AC6" s="28"/>
    </row>
    <row r="7" spans="1:36" x14ac:dyDescent="0.2">
      <c r="A7" s="6"/>
      <c r="B7" s="6"/>
      <c r="C7" s="8"/>
      <c r="F7" s="34"/>
      <c r="G7" s="34"/>
      <c r="H7" s="24"/>
      <c r="I7" s="17"/>
      <c r="J7" s="12"/>
      <c r="K7" s="12"/>
      <c r="L7" s="25"/>
      <c r="M7" s="16"/>
      <c r="N7" s="12"/>
      <c r="O7" s="35"/>
      <c r="P7" s="25"/>
      <c r="Q7" s="12"/>
      <c r="R7" s="12"/>
      <c r="S7" s="12"/>
      <c r="T7" s="25"/>
      <c r="X7" s="28"/>
      <c r="AB7" s="28"/>
      <c r="AC7" s="28"/>
    </row>
    <row r="8" spans="1:36" x14ac:dyDescent="0.2">
      <c r="B8" s="6"/>
      <c r="C8" s="96" t="s">
        <v>66</v>
      </c>
      <c r="D8" s="96"/>
      <c r="E8" s="96"/>
      <c r="F8" s="34"/>
      <c r="G8" s="34"/>
      <c r="H8" s="24"/>
      <c r="I8" s="17" t="s">
        <v>54</v>
      </c>
      <c r="J8" s="13"/>
      <c r="K8" s="13"/>
      <c r="L8" s="26"/>
      <c r="M8" s="17" t="s">
        <v>55</v>
      </c>
      <c r="N8" s="13"/>
      <c r="O8" s="13"/>
      <c r="P8" s="26"/>
      <c r="Q8" s="17" t="s">
        <v>56</v>
      </c>
      <c r="R8" s="13"/>
      <c r="S8" s="13"/>
      <c r="T8" s="26"/>
      <c r="U8" s="17" t="s">
        <v>57</v>
      </c>
      <c r="X8" s="28"/>
      <c r="Y8" s="17" t="s">
        <v>58</v>
      </c>
      <c r="AB8" s="28"/>
      <c r="AC8" s="38" t="s">
        <v>15</v>
      </c>
    </row>
    <row r="9" spans="1:36" x14ac:dyDescent="0.2">
      <c r="C9" t="s">
        <v>7</v>
      </c>
      <c r="D9" t="s">
        <v>8</v>
      </c>
      <c r="E9" t="s">
        <v>9</v>
      </c>
      <c r="I9" s="18" t="s">
        <v>52</v>
      </c>
      <c r="J9" s="15" t="s">
        <v>10</v>
      </c>
      <c r="K9" s="14" t="s">
        <v>51</v>
      </c>
      <c r="L9" s="27" t="s">
        <v>15</v>
      </c>
      <c r="M9" s="18" t="s">
        <v>52</v>
      </c>
      <c r="N9" s="15" t="s">
        <v>11</v>
      </c>
      <c r="O9" s="14" t="s">
        <v>51</v>
      </c>
      <c r="P9" s="27" t="s">
        <v>15</v>
      </c>
      <c r="Q9" s="18" t="s">
        <v>52</v>
      </c>
      <c r="R9" s="14" t="s">
        <v>12</v>
      </c>
      <c r="S9" s="14" t="s">
        <v>51</v>
      </c>
      <c r="T9" s="27" t="s">
        <v>15</v>
      </c>
      <c r="U9" s="18" t="s">
        <v>52</v>
      </c>
      <c r="V9" s="14" t="s">
        <v>13</v>
      </c>
      <c r="W9" s="14" t="s">
        <v>51</v>
      </c>
      <c r="X9" s="27" t="s">
        <v>15</v>
      </c>
      <c r="Y9" s="18" t="s">
        <v>52</v>
      </c>
      <c r="Z9" s="14" t="s">
        <v>14</v>
      </c>
      <c r="AA9" s="14" t="s">
        <v>51</v>
      </c>
      <c r="AB9" s="27" t="s">
        <v>15</v>
      </c>
      <c r="AC9" s="27" t="s">
        <v>53</v>
      </c>
      <c r="AE9" s="2"/>
      <c r="AF9" s="2"/>
      <c r="AG9" s="3"/>
      <c r="AH9" s="3"/>
      <c r="AI9" s="3"/>
      <c r="AJ9" s="3"/>
    </row>
    <row r="10" spans="1:36" x14ac:dyDescent="0.2">
      <c r="A10" t="s">
        <v>16</v>
      </c>
      <c r="I10" s="37"/>
      <c r="L10" s="28"/>
      <c r="M10" s="37"/>
      <c r="O10" s="1"/>
      <c r="P10" s="28"/>
      <c r="Q10" s="37"/>
      <c r="T10" s="28"/>
      <c r="U10" s="37"/>
      <c r="X10" s="28"/>
      <c r="AB10" s="28"/>
      <c r="AC10" s="28"/>
    </row>
    <row r="11" spans="1:36" x14ac:dyDescent="0.2">
      <c r="A11" s="5" t="s">
        <v>0</v>
      </c>
      <c r="B11" s="40"/>
      <c r="E11" s="10"/>
      <c r="I11" s="37"/>
      <c r="J11" s="9">
        <f>(I11/9*$E11)+(I11/9*$D11)+(I11/12*$C11)</f>
        <v>0</v>
      </c>
      <c r="K11" s="9">
        <f>ROUND((I11/12*C11*$A$31)+(I11/9*D11*$A$31)+(I11/9*E11*$A$33),0)</f>
        <v>0</v>
      </c>
      <c r="L11" s="29">
        <f t="shared" ref="L11:L16" si="0">K11+J11</f>
        <v>0</v>
      </c>
      <c r="M11" s="37">
        <f>(1+$C$6)*I11</f>
        <v>0</v>
      </c>
      <c r="N11" s="9">
        <f>(M11/9*$E11)+(M11/9*$D11)+(M11/12*$C11)</f>
        <v>0</v>
      </c>
      <c r="O11" s="36">
        <f>ROUND((M11/12*C11*$A$31)+(M11/9*D11*$A$31)+(M11/9*E11*$A$33),0)</f>
        <v>0</v>
      </c>
      <c r="P11" s="29">
        <f t="shared" ref="P11:P16" si="1">O11+N11</f>
        <v>0</v>
      </c>
      <c r="Q11" s="37">
        <f>(1+$C$6)*M11</f>
        <v>0</v>
      </c>
      <c r="R11" s="9">
        <f t="shared" ref="R11:R16" si="2">(Q11/9*$E11)+(Q11/9*$D11)+(Q11/12*$C11)</f>
        <v>0</v>
      </c>
      <c r="S11" s="9">
        <f>ROUND((Q11/12*C11*$A$31)+(Q11/9*D11*$A$31)+(Q11/9*E11*$A$33),0)</f>
        <v>0</v>
      </c>
      <c r="T11" s="29">
        <f t="shared" ref="T11:T16" si="3">S11+R11</f>
        <v>0</v>
      </c>
      <c r="U11" s="37">
        <f>(1+$C$6)*Q11</f>
        <v>0</v>
      </c>
      <c r="V11" s="9">
        <f t="shared" ref="V11:V16" si="4">(U11/9*$E11)+(U11/9*$D11)+(U11/12*$C11)</f>
        <v>0</v>
      </c>
      <c r="W11" s="9">
        <f>ROUND((U11/12*C11*$A$31)+(U11/9*D11*$A$31)+(U11/9*E11*$A$33),0)</f>
        <v>0</v>
      </c>
      <c r="X11" s="29">
        <f t="shared" ref="X11:X16" si="5">W11+V11</f>
        <v>0</v>
      </c>
      <c r="Y11" s="37">
        <f>(1+$C$6)*U11</f>
        <v>0</v>
      </c>
      <c r="Z11" s="9">
        <f t="shared" ref="Z11:Z16" si="6">(Y11/9*$E11)+(Y11/9*$D11)+(Y11/12*$C11)</f>
        <v>0</v>
      </c>
      <c r="AA11" s="9">
        <f>ROUND((Y11/12*C11*$A$31)+(Y11/9*D11*$A$31)+(Y11/9*E11*$A$33),0)</f>
        <v>0</v>
      </c>
      <c r="AB11" s="29">
        <f t="shared" ref="AB11:AB16" si="7">AA11+Z11</f>
        <v>0</v>
      </c>
      <c r="AC11" s="31">
        <f t="shared" ref="AC11:AC16" si="8">AB11+X11+T11+P11+L11</f>
        <v>0</v>
      </c>
      <c r="AE11" s="9"/>
      <c r="AF11" s="9"/>
      <c r="AG11" s="9"/>
      <c r="AH11" s="9"/>
      <c r="AI11" s="9"/>
      <c r="AJ11" s="7"/>
    </row>
    <row r="12" spans="1:36" x14ac:dyDescent="0.2">
      <c r="A12" s="5" t="s">
        <v>1</v>
      </c>
      <c r="I12" s="37">
        <v>0</v>
      </c>
      <c r="J12" s="9">
        <f>(I12/9*$E12)+(I12/9*$D12)+(I12/12*$C12)</f>
        <v>0</v>
      </c>
      <c r="K12" s="9">
        <f t="shared" ref="K12:K16" si="9">ROUND((I12/12*C12*$A$31)+(I12/9*D12*$A$31)+(I12/9*E12*$A$33),0)</f>
        <v>0</v>
      </c>
      <c r="L12" s="29">
        <f t="shared" si="0"/>
        <v>0</v>
      </c>
      <c r="M12" s="37">
        <f t="shared" ref="M12:M26" si="10">(1+$C$6)*I12</f>
        <v>0</v>
      </c>
      <c r="N12" s="9">
        <f t="shared" ref="N12:N16" si="11">(M12/9*$E12)+(M12/9*$D12)+(M12/12*$C12)</f>
        <v>0</v>
      </c>
      <c r="O12" s="36">
        <f t="shared" ref="O12:O16" si="12">ROUND((M12/12*C12*$A$31)+(M12/9*D12*$A$31)+(M12/9*E12*$A$33),0)</f>
        <v>0</v>
      </c>
      <c r="P12" s="29">
        <f t="shared" si="1"/>
        <v>0</v>
      </c>
      <c r="Q12" s="37">
        <f t="shared" ref="Q12:Q26" si="13">(1+$C$6)*M12</f>
        <v>0</v>
      </c>
      <c r="R12" s="9">
        <f t="shared" si="2"/>
        <v>0</v>
      </c>
      <c r="S12" s="9">
        <f t="shared" ref="S12:S16" si="14">ROUND((Q12/12*C12*$A$31)+(Q12/9*D12*$A$31)+(Q12/9*E12*$A$33),0)</f>
        <v>0</v>
      </c>
      <c r="T12" s="29">
        <f t="shared" si="3"/>
        <v>0</v>
      </c>
      <c r="U12" s="37">
        <f t="shared" ref="U12:U26" si="15">(1+$C$6)*Q12</f>
        <v>0</v>
      </c>
      <c r="V12" s="9">
        <f t="shared" si="4"/>
        <v>0</v>
      </c>
      <c r="W12" s="9">
        <f t="shared" ref="W12:W16" si="16">ROUND((U12/12*C12*$A$31)+(U12/9*D12*$A$31)+(U12/9*E12*$A$33),0)</f>
        <v>0</v>
      </c>
      <c r="X12" s="29">
        <f t="shared" si="5"/>
        <v>0</v>
      </c>
      <c r="Y12" s="37">
        <f t="shared" ref="Y12:Y26" si="17">(1+$C$6)*U12</f>
        <v>0</v>
      </c>
      <c r="Z12" s="9">
        <f t="shared" si="6"/>
        <v>0</v>
      </c>
      <c r="AA12" s="9">
        <f t="shared" ref="AA12:AA16" si="18">ROUND((Y12/12*C12*$A$31)+(Y12/9*D12*$A$31)+(Y12/9*E12*$A$33),0)</f>
        <v>0</v>
      </c>
      <c r="AB12" s="29">
        <f t="shared" si="7"/>
        <v>0</v>
      </c>
      <c r="AC12" s="31">
        <f t="shared" si="8"/>
        <v>0</v>
      </c>
      <c r="AE12" s="9"/>
      <c r="AF12" s="9"/>
      <c r="AG12" s="9"/>
      <c r="AH12" s="9"/>
      <c r="AI12" s="9"/>
      <c r="AJ12" s="7"/>
    </row>
    <row r="13" spans="1:36" x14ac:dyDescent="0.2">
      <c r="A13" s="5" t="s">
        <v>2</v>
      </c>
      <c r="I13" s="37">
        <v>0</v>
      </c>
      <c r="J13" s="9">
        <f>(I13/9*$E13)+(I13/9*$D13)+(I13/12*$C13)</f>
        <v>0</v>
      </c>
      <c r="K13" s="9">
        <f t="shared" si="9"/>
        <v>0</v>
      </c>
      <c r="L13" s="29">
        <f t="shared" si="0"/>
        <v>0</v>
      </c>
      <c r="M13" s="37">
        <f t="shared" si="10"/>
        <v>0</v>
      </c>
      <c r="N13" s="9">
        <f t="shared" si="11"/>
        <v>0</v>
      </c>
      <c r="O13" s="36">
        <f t="shared" si="12"/>
        <v>0</v>
      </c>
      <c r="P13" s="29">
        <f t="shared" si="1"/>
        <v>0</v>
      </c>
      <c r="Q13" s="37">
        <f t="shared" si="13"/>
        <v>0</v>
      </c>
      <c r="R13" s="9">
        <f t="shared" si="2"/>
        <v>0</v>
      </c>
      <c r="S13" s="9">
        <f t="shared" si="14"/>
        <v>0</v>
      </c>
      <c r="T13" s="29">
        <f t="shared" si="3"/>
        <v>0</v>
      </c>
      <c r="U13" s="37">
        <f t="shared" si="15"/>
        <v>0</v>
      </c>
      <c r="V13" s="9">
        <f t="shared" si="4"/>
        <v>0</v>
      </c>
      <c r="W13" s="9">
        <f t="shared" si="16"/>
        <v>0</v>
      </c>
      <c r="X13" s="29">
        <f t="shared" si="5"/>
        <v>0</v>
      </c>
      <c r="Y13" s="37">
        <f t="shared" si="17"/>
        <v>0</v>
      </c>
      <c r="Z13" s="9">
        <f t="shared" si="6"/>
        <v>0</v>
      </c>
      <c r="AA13" s="9">
        <f t="shared" si="18"/>
        <v>0</v>
      </c>
      <c r="AB13" s="29">
        <f t="shared" si="7"/>
        <v>0</v>
      </c>
      <c r="AC13" s="31">
        <f t="shared" si="8"/>
        <v>0</v>
      </c>
      <c r="AE13" s="9"/>
      <c r="AF13" s="9"/>
      <c r="AG13" s="9"/>
      <c r="AH13" s="9"/>
      <c r="AI13" s="9"/>
      <c r="AJ13" s="7"/>
    </row>
    <row r="14" spans="1:36" x14ac:dyDescent="0.2">
      <c r="A14" s="5" t="s">
        <v>3</v>
      </c>
      <c r="C14" s="4"/>
      <c r="D14" s="4"/>
      <c r="I14" s="37">
        <v>0</v>
      </c>
      <c r="J14" s="9">
        <f t="shared" ref="J14:J16" si="19">(I14/9*$E14)+(I14/9*$D14)+(I14/12*$C14)</f>
        <v>0</v>
      </c>
      <c r="K14" s="9">
        <f t="shared" si="9"/>
        <v>0</v>
      </c>
      <c r="L14" s="29">
        <f t="shared" si="0"/>
        <v>0</v>
      </c>
      <c r="M14" s="37">
        <f t="shared" si="10"/>
        <v>0</v>
      </c>
      <c r="N14" s="9">
        <f t="shared" si="11"/>
        <v>0</v>
      </c>
      <c r="O14" s="36">
        <f t="shared" si="12"/>
        <v>0</v>
      </c>
      <c r="P14" s="29">
        <f t="shared" si="1"/>
        <v>0</v>
      </c>
      <c r="Q14" s="37">
        <f t="shared" si="13"/>
        <v>0</v>
      </c>
      <c r="R14" s="9">
        <f t="shared" si="2"/>
        <v>0</v>
      </c>
      <c r="S14" s="9">
        <f t="shared" si="14"/>
        <v>0</v>
      </c>
      <c r="T14" s="29">
        <f t="shared" si="3"/>
        <v>0</v>
      </c>
      <c r="U14" s="37">
        <f t="shared" si="15"/>
        <v>0</v>
      </c>
      <c r="V14" s="9">
        <f t="shared" si="4"/>
        <v>0</v>
      </c>
      <c r="W14" s="9">
        <f t="shared" si="16"/>
        <v>0</v>
      </c>
      <c r="X14" s="29">
        <f t="shared" si="5"/>
        <v>0</v>
      </c>
      <c r="Y14" s="37">
        <f t="shared" si="17"/>
        <v>0</v>
      </c>
      <c r="Z14" s="9">
        <f t="shared" si="6"/>
        <v>0</v>
      </c>
      <c r="AA14" s="9">
        <f t="shared" si="18"/>
        <v>0</v>
      </c>
      <c r="AB14" s="29">
        <f t="shared" si="7"/>
        <v>0</v>
      </c>
      <c r="AC14" s="31">
        <f t="shared" si="8"/>
        <v>0</v>
      </c>
      <c r="AE14" s="9"/>
      <c r="AF14" s="9"/>
      <c r="AG14" s="9"/>
      <c r="AH14" s="9"/>
      <c r="AI14" s="9"/>
      <c r="AJ14" s="7"/>
    </row>
    <row r="15" spans="1:36" x14ac:dyDescent="0.2">
      <c r="A15" s="5" t="s">
        <v>4</v>
      </c>
      <c r="C15" s="4"/>
      <c r="D15" s="4"/>
      <c r="I15" s="37">
        <v>0</v>
      </c>
      <c r="J15" s="9">
        <f t="shared" si="19"/>
        <v>0</v>
      </c>
      <c r="K15" s="9">
        <f t="shared" si="9"/>
        <v>0</v>
      </c>
      <c r="L15" s="29">
        <f t="shared" si="0"/>
        <v>0</v>
      </c>
      <c r="M15" s="37">
        <f t="shared" si="10"/>
        <v>0</v>
      </c>
      <c r="N15" s="9">
        <f t="shared" si="11"/>
        <v>0</v>
      </c>
      <c r="O15" s="36">
        <f t="shared" si="12"/>
        <v>0</v>
      </c>
      <c r="P15" s="29">
        <f t="shared" si="1"/>
        <v>0</v>
      </c>
      <c r="Q15" s="37">
        <f t="shared" si="13"/>
        <v>0</v>
      </c>
      <c r="R15" s="9">
        <f t="shared" si="2"/>
        <v>0</v>
      </c>
      <c r="S15" s="9">
        <f t="shared" si="14"/>
        <v>0</v>
      </c>
      <c r="T15" s="29">
        <f t="shared" si="3"/>
        <v>0</v>
      </c>
      <c r="U15" s="37">
        <f t="shared" si="15"/>
        <v>0</v>
      </c>
      <c r="V15" s="9">
        <f t="shared" si="4"/>
        <v>0</v>
      </c>
      <c r="W15" s="9">
        <f t="shared" si="16"/>
        <v>0</v>
      </c>
      <c r="X15" s="29">
        <f t="shared" si="5"/>
        <v>0</v>
      </c>
      <c r="Y15" s="37">
        <f t="shared" si="17"/>
        <v>0</v>
      </c>
      <c r="Z15" s="9">
        <f t="shared" si="6"/>
        <v>0</v>
      </c>
      <c r="AA15" s="9">
        <f t="shared" si="18"/>
        <v>0</v>
      </c>
      <c r="AB15" s="29">
        <f t="shared" si="7"/>
        <v>0</v>
      </c>
      <c r="AC15" s="31">
        <f t="shared" si="8"/>
        <v>0</v>
      </c>
      <c r="AE15" s="9"/>
      <c r="AF15" s="9"/>
      <c r="AG15" s="9"/>
      <c r="AH15" s="9"/>
      <c r="AI15" s="9"/>
      <c r="AJ15" s="7"/>
    </row>
    <row r="16" spans="1:36" x14ac:dyDescent="0.2">
      <c r="A16" s="5" t="s">
        <v>5</v>
      </c>
      <c r="B16" s="4"/>
      <c r="C16" s="4"/>
      <c r="D16" s="4"/>
      <c r="I16" s="37">
        <v>0</v>
      </c>
      <c r="J16" s="9">
        <f t="shared" si="19"/>
        <v>0</v>
      </c>
      <c r="K16" s="9">
        <f t="shared" si="9"/>
        <v>0</v>
      </c>
      <c r="L16" s="29">
        <f t="shared" si="0"/>
        <v>0</v>
      </c>
      <c r="M16" s="37">
        <f t="shared" si="10"/>
        <v>0</v>
      </c>
      <c r="N16" s="9">
        <f t="shared" si="11"/>
        <v>0</v>
      </c>
      <c r="O16" s="36">
        <f t="shared" si="12"/>
        <v>0</v>
      </c>
      <c r="P16" s="29">
        <f t="shared" si="1"/>
        <v>0</v>
      </c>
      <c r="Q16" s="37">
        <f t="shared" si="13"/>
        <v>0</v>
      </c>
      <c r="R16" s="9">
        <f t="shared" si="2"/>
        <v>0</v>
      </c>
      <c r="S16" s="9">
        <f t="shared" si="14"/>
        <v>0</v>
      </c>
      <c r="T16" s="29">
        <f t="shared" si="3"/>
        <v>0</v>
      </c>
      <c r="U16" s="37">
        <f t="shared" si="15"/>
        <v>0</v>
      </c>
      <c r="V16" s="9">
        <f t="shared" si="4"/>
        <v>0</v>
      </c>
      <c r="W16" s="9">
        <f t="shared" si="16"/>
        <v>0</v>
      </c>
      <c r="X16" s="29">
        <f t="shared" si="5"/>
        <v>0</v>
      </c>
      <c r="Y16" s="37">
        <f t="shared" si="17"/>
        <v>0</v>
      </c>
      <c r="Z16" s="9">
        <f t="shared" si="6"/>
        <v>0</v>
      </c>
      <c r="AA16" s="9">
        <f t="shared" si="18"/>
        <v>0</v>
      </c>
      <c r="AB16" s="29">
        <f t="shared" si="7"/>
        <v>0</v>
      </c>
      <c r="AC16" s="31">
        <f t="shared" si="8"/>
        <v>0</v>
      </c>
      <c r="AE16" s="9"/>
      <c r="AF16" s="9"/>
      <c r="AG16" s="9"/>
      <c r="AH16" s="9"/>
      <c r="AI16" s="9"/>
      <c r="AJ16" s="7"/>
    </row>
    <row r="17" spans="1:36" x14ac:dyDescent="0.2">
      <c r="A17" t="s">
        <v>17</v>
      </c>
      <c r="I17" s="37"/>
      <c r="J17" s="19">
        <f>SUM(J11:J16)</f>
        <v>0</v>
      </c>
      <c r="K17" s="19">
        <f>SUM(K11:K16)</f>
        <v>0</v>
      </c>
      <c r="L17" s="30">
        <f>SUM(L11:L16)</f>
        <v>0</v>
      </c>
      <c r="M17" s="37"/>
      <c r="N17" s="19">
        <f>SUM(N11:N16)</f>
        <v>0</v>
      </c>
      <c r="O17" s="19">
        <f>SUM(O11:O16)</f>
        <v>0</v>
      </c>
      <c r="P17" s="30">
        <f>SUM(P11:P16)</f>
        <v>0</v>
      </c>
      <c r="Q17" s="37"/>
      <c r="R17" s="19">
        <f>SUM(R11:R16)</f>
        <v>0</v>
      </c>
      <c r="S17" s="19">
        <f>SUM(S11:S16)</f>
        <v>0</v>
      </c>
      <c r="T17" s="30">
        <f>SUM(T11:T16)</f>
        <v>0</v>
      </c>
      <c r="U17" s="37"/>
      <c r="V17" s="19">
        <f>SUM(V11:V16)</f>
        <v>0</v>
      </c>
      <c r="W17" s="19">
        <f>SUM(W11:W16)</f>
        <v>0</v>
      </c>
      <c r="X17" s="30">
        <f>SUM(X11:X16)</f>
        <v>0</v>
      </c>
      <c r="Y17" s="37"/>
      <c r="Z17" s="19">
        <f>SUM(Z11:Z16)</f>
        <v>0</v>
      </c>
      <c r="AA17" s="19">
        <f>SUM(AA11:AA16)</f>
        <v>0</v>
      </c>
      <c r="AB17" s="30">
        <f>SUM(AB11:AB16)</f>
        <v>0</v>
      </c>
      <c r="AC17" s="30">
        <f>SUM(AC11:AC16)</f>
        <v>0</v>
      </c>
      <c r="AD17" s="7"/>
      <c r="AE17" s="9"/>
      <c r="AF17" s="9"/>
      <c r="AG17" s="7"/>
      <c r="AH17" s="7"/>
      <c r="AI17" s="7"/>
      <c r="AJ17" s="7"/>
    </row>
    <row r="18" spans="1:36" x14ac:dyDescent="0.2">
      <c r="D18" t="s">
        <v>76</v>
      </c>
      <c r="E18" t="s">
        <v>7</v>
      </c>
      <c r="F18" s="61" t="s">
        <v>111</v>
      </c>
      <c r="G18" s="1" t="s">
        <v>7</v>
      </c>
      <c r="I18" s="37"/>
      <c r="J18" s="7"/>
      <c r="K18" s="7"/>
      <c r="L18" s="31"/>
      <c r="M18" s="37"/>
      <c r="N18" s="7"/>
      <c r="O18" s="37"/>
      <c r="P18" s="31"/>
      <c r="Q18" s="37"/>
      <c r="R18" s="7"/>
      <c r="S18" s="7"/>
      <c r="T18" s="31"/>
      <c r="U18" s="37"/>
      <c r="V18" s="7"/>
      <c r="W18" s="7"/>
      <c r="X18" s="31"/>
      <c r="Y18" s="37"/>
      <c r="Z18" s="7"/>
      <c r="AA18" s="7"/>
      <c r="AB18" s="31"/>
      <c r="AC18" s="31"/>
    </row>
    <row r="19" spans="1:36" x14ac:dyDescent="0.2">
      <c r="A19" t="s">
        <v>18</v>
      </c>
      <c r="C19" t="s">
        <v>67</v>
      </c>
      <c r="D19" t="s">
        <v>77</v>
      </c>
      <c r="E19" t="s">
        <v>75</v>
      </c>
      <c r="F19" s="61" t="s">
        <v>112</v>
      </c>
      <c r="G19" s="1" t="s">
        <v>68</v>
      </c>
      <c r="I19" s="37"/>
      <c r="J19" s="7"/>
      <c r="K19" s="7"/>
      <c r="L19" s="31"/>
      <c r="M19" s="37"/>
      <c r="N19" s="7"/>
      <c r="O19" s="37"/>
      <c r="P19" s="31"/>
      <c r="Q19" s="37"/>
      <c r="R19" s="7"/>
      <c r="S19" s="7"/>
      <c r="T19" s="31"/>
      <c r="U19" s="37"/>
      <c r="V19" s="7"/>
      <c r="W19" s="7"/>
      <c r="X19" s="31"/>
      <c r="Y19" s="37"/>
      <c r="Z19" s="7"/>
      <c r="AA19" s="7"/>
      <c r="AB19" s="31"/>
      <c r="AC19" s="31"/>
    </row>
    <row r="20" spans="1:36" x14ac:dyDescent="0.2">
      <c r="A20" t="s">
        <v>19</v>
      </c>
      <c r="C20">
        <v>0</v>
      </c>
      <c r="G20" s="1">
        <v>0</v>
      </c>
      <c r="I20" s="37">
        <v>0</v>
      </c>
      <c r="J20" s="9">
        <f t="shared" ref="J20:J26" si="20">(I20/12*$G20*$C20)</f>
        <v>0</v>
      </c>
      <c r="K20" s="9">
        <f>J20*$A$32</f>
        <v>0</v>
      </c>
      <c r="L20" s="29">
        <f t="shared" ref="L20:L25" si="21">K20+J20</f>
        <v>0</v>
      </c>
      <c r="M20" s="37">
        <f t="shared" si="10"/>
        <v>0</v>
      </c>
      <c r="N20" s="9">
        <f t="shared" ref="N20:N26" si="22">(M20/12*$G20*$C20)</f>
        <v>0</v>
      </c>
      <c r="O20" s="36">
        <f>N20*$A$32</f>
        <v>0</v>
      </c>
      <c r="P20" s="29">
        <f t="shared" ref="P20:P25" si="23">O20+N20</f>
        <v>0</v>
      </c>
      <c r="Q20" s="37">
        <f t="shared" si="13"/>
        <v>0</v>
      </c>
      <c r="R20" s="9">
        <f>(Q20/12*$G20*$C20)</f>
        <v>0</v>
      </c>
      <c r="S20" s="9">
        <f>R20*$A$32</f>
        <v>0</v>
      </c>
      <c r="T20" s="29">
        <f t="shared" ref="T20:T25" si="24">S20+R20</f>
        <v>0</v>
      </c>
      <c r="U20" s="37">
        <f t="shared" si="15"/>
        <v>0</v>
      </c>
      <c r="V20" s="9">
        <f>(U20/12*$G20*$C20)</f>
        <v>0</v>
      </c>
      <c r="W20" s="9">
        <f>V20*$A$32</f>
        <v>0</v>
      </c>
      <c r="X20" s="29">
        <f t="shared" ref="X20:X25" si="25">W20+V20</f>
        <v>0</v>
      </c>
      <c r="Y20" s="37">
        <f t="shared" si="17"/>
        <v>0</v>
      </c>
      <c r="Z20" s="9">
        <f t="shared" ref="Z20:Z26" si="26">(Y20/12*$G20*$C20)</f>
        <v>0</v>
      </c>
      <c r="AA20" s="9">
        <f>Z20*$A$32</f>
        <v>0</v>
      </c>
      <c r="AB20" s="29">
        <f t="shared" ref="AB20:AB25" si="27">AA20+Z20</f>
        <v>0</v>
      </c>
      <c r="AC20" s="31">
        <f t="shared" ref="AC20:AC28" si="28">AB20+X20+T20+P20+L20</f>
        <v>0</v>
      </c>
      <c r="AE20" s="55"/>
      <c r="AF20" s="55"/>
      <c r="AG20" s="55"/>
    </row>
    <row r="21" spans="1:36" s="70" customFormat="1" x14ac:dyDescent="0.2">
      <c r="A21" s="70" t="s">
        <v>50</v>
      </c>
      <c r="C21" s="70">
        <v>0</v>
      </c>
      <c r="G21" s="78">
        <v>0</v>
      </c>
      <c r="H21" s="68"/>
      <c r="I21" s="69">
        <v>0</v>
      </c>
      <c r="J21" s="79">
        <f t="shared" si="20"/>
        <v>0</v>
      </c>
      <c r="K21" s="79">
        <f>J21*$A$32</f>
        <v>0</v>
      </c>
      <c r="L21" s="86">
        <f t="shared" si="21"/>
        <v>0</v>
      </c>
      <c r="M21" s="69">
        <f t="shared" si="10"/>
        <v>0</v>
      </c>
      <c r="N21" s="79">
        <f t="shared" si="22"/>
        <v>0</v>
      </c>
      <c r="O21" s="74">
        <f>N21*$A$32</f>
        <v>0</v>
      </c>
      <c r="P21" s="86">
        <f t="shared" si="23"/>
        <v>0</v>
      </c>
      <c r="Q21" s="69">
        <f t="shared" si="13"/>
        <v>0</v>
      </c>
      <c r="R21" s="79">
        <f>(Q21/12*$G21*$C21)</f>
        <v>0</v>
      </c>
      <c r="S21" s="79">
        <f>R21*$A$32</f>
        <v>0</v>
      </c>
      <c r="T21" s="86">
        <f t="shared" si="24"/>
        <v>0</v>
      </c>
      <c r="U21" s="69">
        <f t="shared" si="15"/>
        <v>0</v>
      </c>
      <c r="V21" s="79">
        <f>(U21/12*$G21*$C21)</f>
        <v>0</v>
      </c>
      <c r="W21" s="79">
        <f>V21*$A$32</f>
        <v>0</v>
      </c>
      <c r="X21" s="86">
        <f t="shared" si="25"/>
        <v>0</v>
      </c>
      <c r="Y21" s="69">
        <f t="shared" si="17"/>
        <v>0</v>
      </c>
      <c r="Z21" s="79">
        <f t="shared" si="26"/>
        <v>0</v>
      </c>
      <c r="AA21" s="79">
        <f>Z21*$A$32</f>
        <v>0</v>
      </c>
      <c r="AB21" s="86">
        <f t="shared" si="27"/>
        <v>0</v>
      </c>
      <c r="AC21" s="71">
        <f t="shared" si="28"/>
        <v>0</v>
      </c>
      <c r="AE21" s="87"/>
      <c r="AF21" s="87"/>
      <c r="AG21" s="87"/>
    </row>
    <row r="22" spans="1:36" s="70" customFormat="1" x14ac:dyDescent="0.2">
      <c r="A22" s="70" t="s">
        <v>48</v>
      </c>
      <c r="C22" s="70">
        <v>0</v>
      </c>
      <c r="F22" s="78"/>
      <c r="G22" s="78">
        <v>0</v>
      </c>
      <c r="H22" s="68"/>
      <c r="I22" s="69">
        <v>0</v>
      </c>
      <c r="J22" s="79">
        <f t="shared" si="20"/>
        <v>0</v>
      </c>
      <c r="K22" s="79">
        <f>J22*$A$34</f>
        <v>0</v>
      </c>
      <c r="L22" s="86">
        <f t="shared" si="21"/>
        <v>0</v>
      </c>
      <c r="M22" s="69">
        <f t="shared" si="10"/>
        <v>0</v>
      </c>
      <c r="N22" s="79">
        <f t="shared" si="22"/>
        <v>0</v>
      </c>
      <c r="O22" s="74">
        <f>N22*$A$34</f>
        <v>0</v>
      </c>
      <c r="P22" s="86">
        <f t="shared" si="23"/>
        <v>0</v>
      </c>
      <c r="Q22" s="69">
        <f t="shared" si="13"/>
        <v>0</v>
      </c>
      <c r="R22" s="79">
        <f t="shared" ref="R22" si="29">(Q22/12*$G22*$C22)</f>
        <v>0</v>
      </c>
      <c r="S22" s="79">
        <f>R22*$A$34</f>
        <v>0</v>
      </c>
      <c r="T22" s="86">
        <f t="shared" si="24"/>
        <v>0</v>
      </c>
      <c r="U22" s="69">
        <f t="shared" si="15"/>
        <v>0</v>
      </c>
      <c r="V22" s="79">
        <f t="shared" ref="V22" si="30">(U22/12*$G22*$C22)</f>
        <v>0</v>
      </c>
      <c r="W22" s="79">
        <f>V22*$A$34</f>
        <v>0</v>
      </c>
      <c r="X22" s="86">
        <f t="shared" si="25"/>
        <v>0</v>
      </c>
      <c r="Y22" s="69">
        <f t="shared" si="17"/>
        <v>0</v>
      </c>
      <c r="Z22" s="79">
        <f t="shared" si="26"/>
        <v>0</v>
      </c>
      <c r="AA22" s="79">
        <f>Z22*$A$34</f>
        <v>0</v>
      </c>
      <c r="AB22" s="86">
        <f t="shared" si="27"/>
        <v>0</v>
      </c>
      <c r="AC22" s="71">
        <f t="shared" si="28"/>
        <v>0</v>
      </c>
      <c r="AE22" s="87"/>
      <c r="AF22" s="87"/>
      <c r="AG22" s="87"/>
    </row>
    <row r="23" spans="1:36" s="70" customFormat="1" x14ac:dyDescent="0.2">
      <c r="A23" s="70" t="s">
        <v>20</v>
      </c>
      <c r="C23" s="70">
        <v>0</v>
      </c>
      <c r="D23" s="70">
        <v>0</v>
      </c>
      <c r="E23" s="70">
        <v>0</v>
      </c>
      <c r="F23" s="70">
        <v>0</v>
      </c>
      <c r="G23" s="78">
        <v>0</v>
      </c>
      <c r="H23" s="68"/>
      <c r="I23" s="69">
        <f>C23*D23*E23*F23</f>
        <v>0</v>
      </c>
      <c r="J23" s="69">
        <f>(I23/12*$G23*$C23)</f>
        <v>0</v>
      </c>
      <c r="K23" s="69">
        <f>J23*$C$31</f>
        <v>0</v>
      </c>
      <c r="L23" s="86">
        <f t="shared" si="21"/>
        <v>0</v>
      </c>
      <c r="M23" s="69">
        <f t="shared" si="10"/>
        <v>0</v>
      </c>
      <c r="N23" s="79">
        <f>(M23/12*$G23*$C23)</f>
        <v>0</v>
      </c>
      <c r="O23" s="88">
        <f>N23*$C$31</f>
        <v>0</v>
      </c>
      <c r="P23" s="86">
        <f t="shared" si="23"/>
        <v>0</v>
      </c>
      <c r="Q23" s="69">
        <f>(1+$C$6)*M23</f>
        <v>0</v>
      </c>
      <c r="R23" s="79">
        <f>(Q23/12*$G23*$C23)</f>
        <v>0</v>
      </c>
      <c r="S23" s="79">
        <f>R23*$C$31</f>
        <v>0</v>
      </c>
      <c r="T23" s="86">
        <f t="shared" si="24"/>
        <v>0</v>
      </c>
      <c r="U23" s="69">
        <f t="shared" si="15"/>
        <v>0</v>
      </c>
      <c r="V23" s="79">
        <f>(U23/12*$G23*$C23)</f>
        <v>0</v>
      </c>
      <c r="W23" s="79">
        <f>V23*$C$31</f>
        <v>0</v>
      </c>
      <c r="X23" s="86">
        <f t="shared" si="25"/>
        <v>0</v>
      </c>
      <c r="Y23" s="69">
        <f t="shared" si="17"/>
        <v>0</v>
      </c>
      <c r="Z23" s="79">
        <f t="shared" si="26"/>
        <v>0</v>
      </c>
      <c r="AA23" s="79">
        <f>Z23*$C$31</f>
        <v>0</v>
      </c>
      <c r="AB23" s="86">
        <f t="shared" si="27"/>
        <v>0</v>
      </c>
      <c r="AC23" s="71">
        <f t="shared" si="28"/>
        <v>0</v>
      </c>
      <c r="AE23" s="87"/>
      <c r="AF23" s="87"/>
      <c r="AG23" s="87"/>
    </row>
    <row r="24" spans="1:36" x14ac:dyDescent="0.2">
      <c r="A24" t="s">
        <v>21</v>
      </c>
      <c r="C24">
        <v>0</v>
      </c>
      <c r="G24" s="1">
        <v>0</v>
      </c>
      <c r="I24" s="37">
        <v>0</v>
      </c>
      <c r="J24" s="9">
        <f t="shared" si="20"/>
        <v>0</v>
      </c>
      <c r="K24" s="9">
        <f>J24*$C$32</f>
        <v>0</v>
      </c>
      <c r="L24" s="29">
        <f t="shared" si="21"/>
        <v>0</v>
      </c>
      <c r="M24" s="37">
        <f t="shared" si="10"/>
        <v>0</v>
      </c>
      <c r="N24" s="9">
        <f t="shared" si="22"/>
        <v>0</v>
      </c>
      <c r="O24" s="36">
        <f>N24*$C$32</f>
        <v>0</v>
      </c>
      <c r="P24" s="29">
        <f t="shared" si="23"/>
        <v>0</v>
      </c>
      <c r="Q24" s="37">
        <f t="shared" si="13"/>
        <v>0</v>
      </c>
      <c r="R24" s="9">
        <f>(Q24/12*$G24*$C24)</f>
        <v>0</v>
      </c>
      <c r="S24" s="9">
        <f>R24*$C$32</f>
        <v>0</v>
      </c>
      <c r="T24" s="29">
        <f t="shared" si="24"/>
        <v>0</v>
      </c>
      <c r="U24" s="37">
        <f t="shared" si="15"/>
        <v>0</v>
      </c>
      <c r="V24" s="9">
        <f>(U24/12*$G24*$C24)</f>
        <v>0</v>
      </c>
      <c r="W24" s="9">
        <f>V24*$C$32</f>
        <v>0</v>
      </c>
      <c r="X24" s="29">
        <f t="shared" si="25"/>
        <v>0</v>
      </c>
      <c r="Y24" s="37">
        <f t="shared" si="17"/>
        <v>0</v>
      </c>
      <c r="Z24" s="9">
        <f t="shared" si="26"/>
        <v>0</v>
      </c>
      <c r="AA24" s="9">
        <f>Z24*$C$32</f>
        <v>0</v>
      </c>
      <c r="AB24" s="29">
        <f t="shared" si="27"/>
        <v>0</v>
      </c>
      <c r="AC24" s="31">
        <f t="shared" si="28"/>
        <v>0</v>
      </c>
      <c r="AE24" s="55"/>
      <c r="AF24" s="55"/>
      <c r="AG24" s="55"/>
    </row>
    <row r="25" spans="1:36" x14ac:dyDescent="0.2">
      <c r="A25" s="40" t="s">
        <v>71</v>
      </c>
      <c r="C25">
        <v>0</v>
      </c>
      <c r="G25" s="1">
        <f>E25/4.35</f>
        <v>0</v>
      </c>
      <c r="I25" s="37">
        <v>0</v>
      </c>
      <c r="J25" s="9">
        <f t="shared" si="20"/>
        <v>0</v>
      </c>
      <c r="K25" s="9">
        <f>J25*$C$33</f>
        <v>0</v>
      </c>
      <c r="L25" s="29">
        <f t="shared" si="21"/>
        <v>0</v>
      </c>
      <c r="M25" s="37">
        <f t="shared" si="10"/>
        <v>0</v>
      </c>
      <c r="N25" s="9">
        <f t="shared" si="22"/>
        <v>0</v>
      </c>
      <c r="O25" s="36">
        <f>N25*$C$33</f>
        <v>0</v>
      </c>
      <c r="P25" s="29">
        <f t="shared" si="23"/>
        <v>0</v>
      </c>
      <c r="Q25" s="37">
        <f t="shared" si="13"/>
        <v>0</v>
      </c>
      <c r="R25" s="9">
        <f>(Q25/12*$G25*$C25)</f>
        <v>0</v>
      </c>
      <c r="S25" s="9">
        <f>R25*$C$33</f>
        <v>0</v>
      </c>
      <c r="T25" s="29">
        <f t="shared" si="24"/>
        <v>0</v>
      </c>
      <c r="U25" s="37">
        <f t="shared" si="15"/>
        <v>0</v>
      </c>
      <c r="V25" s="9">
        <f>(U25/12*$G25*$C25)</f>
        <v>0</v>
      </c>
      <c r="W25" s="9">
        <f>V25*$C$33</f>
        <v>0</v>
      </c>
      <c r="X25" s="29">
        <f t="shared" si="25"/>
        <v>0</v>
      </c>
      <c r="Y25" s="37">
        <f t="shared" si="17"/>
        <v>0</v>
      </c>
      <c r="Z25" s="9">
        <f t="shared" si="26"/>
        <v>0</v>
      </c>
      <c r="AA25" s="9">
        <f>Z25*$C$33</f>
        <v>0</v>
      </c>
      <c r="AB25" s="29">
        <f t="shared" si="27"/>
        <v>0</v>
      </c>
      <c r="AC25" s="31">
        <f t="shared" si="28"/>
        <v>0</v>
      </c>
      <c r="AE25" s="55"/>
      <c r="AF25" s="55"/>
      <c r="AG25" s="55"/>
    </row>
    <row r="26" spans="1:36" x14ac:dyDescent="0.2">
      <c r="A26" s="40" t="s">
        <v>73</v>
      </c>
      <c r="C26">
        <v>0</v>
      </c>
      <c r="G26" s="1">
        <v>0</v>
      </c>
      <c r="I26" s="37">
        <v>0</v>
      </c>
      <c r="J26" s="9">
        <f t="shared" si="20"/>
        <v>0</v>
      </c>
      <c r="K26" s="9">
        <f>J26*$C$34</f>
        <v>0</v>
      </c>
      <c r="L26" s="29">
        <f t="shared" ref="L26" si="31">K26+J26</f>
        <v>0</v>
      </c>
      <c r="M26" s="37">
        <f t="shared" si="10"/>
        <v>0</v>
      </c>
      <c r="N26" s="9">
        <f t="shared" si="22"/>
        <v>0</v>
      </c>
      <c r="O26" s="36">
        <f>N26*$C$34</f>
        <v>0</v>
      </c>
      <c r="P26" s="29">
        <f t="shared" ref="P26" si="32">O26+N26</f>
        <v>0</v>
      </c>
      <c r="Q26" s="37">
        <f t="shared" si="13"/>
        <v>0</v>
      </c>
      <c r="R26" s="9">
        <f>(Q26/12*$G26*$C26)</f>
        <v>0</v>
      </c>
      <c r="S26" s="9">
        <f>R26*$C$34</f>
        <v>0</v>
      </c>
      <c r="T26" s="29">
        <f t="shared" ref="T26" si="33">S26+R26</f>
        <v>0</v>
      </c>
      <c r="U26" s="37">
        <f t="shared" si="15"/>
        <v>0</v>
      </c>
      <c r="V26" s="9">
        <f>(U26/12*$G26*$C26)</f>
        <v>0</v>
      </c>
      <c r="W26" s="9">
        <f>V26*$C$34</f>
        <v>0</v>
      </c>
      <c r="X26" s="29">
        <f t="shared" ref="X26" si="34">W26+V26</f>
        <v>0</v>
      </c>
      <c r="Y26" s="37">
        <f t="shared" si="17"/>
        <v>0</v>
      </c>
      <c r="Z26" s="9">
        <f t="shared" si="26"/>
        <v>0</v>
      </c>
      <c r="AA26" s="9">
        <f>Z26*$C$34</f>
        <v>0</v>
      </c>
      <c r="AB26" s="29">
        <f t="shared" ref="AB26" si="35">AA26+Z26</f>
        <v>0</v>
      </c>
      <c r="AC26" s="31">
        <f t="shared" ref="AC26" si="36">AB26+X26+T26+P26+L26</f>
        <v>0</v>
      </c>
      <c r="AE26" s="55"/>
      <c r="AF26" s="55"/>
      <c r="AG26" s="55"/>
    </row>
    <row r="27" spans="1:36" x14ac:dyDescent="0.2">
      <c r="A27" s="40"/>
      <c r="I27" s="37"/>
      <c r="J27" s="9"/>
      <c r="K27" s="9"/>
      <c r="L27" s="29"/>
      <c r="M27" s="9"/>
      <c r="N27" s="9"/>
      <c r="O27" s="36"/>
      <c r="P27" s="29"/>
      <c r="Q27" s="9"/>
      <c r="R27" s="9"/>
      <c r="S27" s="9"/>
      <c r="T27" s="29"/>
      <c r="U27" s="37"/>
      <c r="V27" s="9"/>
      <c r="W27" s="9"/>
      <c r="X27" s="29"/>
      <c r="Y27" s="9"/>
      <c r="Z27" s="9"/>
      <c r="AA27" s="9"/>
      <c r="AB27" s="29"/>
      <c r="AC27" s="31"/>
      <c r="AE27" s="55"/>
      <c r="AF27" s="55"/>
      <c r="AG27" s="55"/>
    </row>
    <row r="28" spans="1:36" x14ac:dyDescent="0.2">
      <c r="A28" t="s">
        <v>49</v>
      </c>
      <c r="I28" s="37"/>
      <c r="J28" s="21">
        <f>SUM(J20:J26)</f>
        <v>0</v>
      </c>
      <c r="K28" s="21">
        <f>SUM(K20:K26)</f>
        <v>0</v>
      </c>
      <c r="L28" s="32">
        <f>SUM(L20:L26)</f>
        <v>0</v>
      </c>
      <c r="M28" s="9"/>
      <c r="N28" s="21">
        <f>SUM(N20:N26)</f>
        <v>0</v>
      </c>
      <c r="O28" s="21">
        <f>SUM(O20:O26)</f>
        <v>0</v>
      </c>
      <c r="P28" s="32">
        <f>SUM(P20:P26)</f>
        <v>0</v>
      </c>
      <c r="Q28" s="9"/>
      <c r="R28" s="21">
        <f>SUM(R20:R26)</f>
        <v>0</v>
      </c>
      <c r="S28" s="21">
        <f>SUM(S20:S26)</f>
        <v>0</v>
      </c>
      <c r="T28" s="32">
        <f>SUM(T20:T26)</f>
        <v>0</v>
      </c>
      <c r="U28" s="7"/>
      <c r="V28" s="21">
        <f>SUM(V20:V26)</f>
        <v>0</v>
      </c>
      <c r="W28" s="21">
        <f>SUM(W20:W26)</f>
        <v>0</v>
      </c>
      <c r="X28" s="32">
        <f>SUM(X20:X26)</f>
        <v>0</v>
      </c>
      <c r="Y28" s="7"/>
      <c r="Z28" s="21">
        <f>SUM(Z20:Z26)</f>
        <v>0</v>
      </c>
      <c r="AA28" s="21">
        <f>SUM(AA20:AA26)</f>
        <v>0</v>
      </c>
      <c r="AB28" s="32">
        <f>SUM(AB20:AB26)</f>
        <v>0</v>
      </c>
      <c r="AC28" s="31">
        <f t="shared" si="28"/>
        <v>0</v>
      </c>
      <c r="AE28" s="55"/>
      <c r="AF28" s="55"/>
      <c r="AG28" s="55"/>
    </row>
    <row r="29" spans="1:36" x14ac:dyDescent="0.2">
      <c r="A29" t="s">
        <v>22</v>
      </c>
      <c r="I29" s="37"/>
      <c r="J29" s="20">
        <f>J17+J28</f>
        <v>0</v>
      </c>
      <c r="K29" s="20">
        <f>K17+K28</f>
        <v>0</v>
      </c>
      <c r="L29" s="33">
        <f>L17+L28</f>
        <v>0</v>
      </c>
      <c r="N29" s="20">
        <f>N17+N28</f>
        <v>0</v>
      </c>
      <c r="O29" s="20">
        <f>O17+O28</f>
        <v>0</v>
      </c>
      <c r="P29" s="33">
        <f>P17+P28</f>
        <v>0</v>
      </c>
      <c r="Q29" s="7"/>
      <c r="R29" s="20">
        <f>R17+R28</f>
        <v>0</v>
      </c>
      <c r="S29" s="20">
        <f>S17+S28</f>
        <v>0</v>
      </c>
      <c r="T29" s="33">
        <f>T17+T28</f>
        <v>0</v>
      </c>
      <c r="U29" s="7"/>
      <c r="V29" s="20">
        <f>V17+V28</f>
        <v>0</v>
      </c>
      <c r="W29" s="20">
        <f>W17+W28</f>
        <v>0</v>
      </c>
      <c r="X29" s="33">
        <f>X17+X28</f>
        <v>0</v>
      </c>
      <c r="Y29" s="7"/>
      <c r="Z29" s="20">
        <f>Z17+Z28</f>
        <v>0</v>
      </c>
      <c r="AA29" s="20">
        <f>AA17+AA28</f>
        <v>0</v>
      </c>
      <c r="AB29" s="33">
        <f>AB17+AB28</f>
        <v>0</v>
      </c>
      <c r="AC29" s="31">
        <f>L29+P29+T29+X29+AB29</f>
        <v>0</v>
      </c>
      <c r="AE29" s="55"/>
      <c r="AF29" s="55"/>
      <c r="AG29" s="55"/>
    </row>
    <row r="30" spans="1:36" x14ac:dyDescent="0.2">
      <c r="A30" t="s">
        <v>23</v>
      </c>
      <c r="C30" s="1"/>
      <c r="I30" s="37"/>
      <c r="J30" s="7"/>
      <c r="K30" s="7"/>
      <c r="L30" s="31"/>
      <c r="N30" s="7"/>
      <c r="O30" s="37"/>
      <c r="P30" s="31"/>
      <c r="Q30" s="7"/>
      <c r="R30" s="7"/>
      <c r="S30" s="7"/>
      <c r="T30" s="31"/>
      <c r="U30" s="7"/>
      <c r="V30" s="7"/>
      <c r="W30" s="7"/>
      <c r="X30" s="31"/>
      <c r="Y30" s="7"/>
      <c r="Z30" s="7"/>
      <c r="AA30" s="7"/>
      <c r="AB30" s="31"/>
      <c r="AC30" s="31"/>
      <c r="AE30" s="55"/>
      <c r="AF30" s="55"/>
      <c r="AG30" s="55"/>
    </row>
    <row r="31" spans="1:36" x14ac:dyDescent="0.2">
      <c r="A31" s="1">
        <v>0.37669999999999998</v>
      </c>
      <c r="B31" s="41" t="s">
        <v>89</v>
      </c>
      <c r="C31" s="1">
        <v>3.5000000000000001E-3</v>
      </c>
      <c r="D31" t="s">
        <v>24</v>
      </c>
      <c r="I31" s="37"/>
      <c r="J31" s="7">
        <f>K29</f>
        <v>0</v>
      </c>
      <c r="K31" s="48"/>
      <c r="L31" s="49"/>
      <c r="M31" s="48"/>
      <c r="N31" s="7">
        <f>O29</f>
        <v>0</v>
      </c>
      <c r="O31" s="52"/>
      <c r="P31" s="49"/>
      <c r="Q31" s="48"/>
      <c r="R31" s="7">
        <f>S29</f>
        <v>0</v>
      </c>
      <c r="S31" s="48"/>
      <c r="T31" s="49"/>
      <c r="U31" s="51"/>
      <c r="V31" s="7">
        <f>W29</f>
        <v>0</v>
      </c>
      <c r="W31" s="48"/>
      <c r="X31" s="49"/>
      <c r="Y31" s="51"/>
      <c r="Z31" s="7">
        <f>AA29</f>
        <v>0</v>
      </c>
      <c r="AA31" s="48"/>
      <c r="AB31" s="49"/>
      <c r="AC31" s="31">
        <f>SUM(J31:AB31)</f>
        <v>0</v>
      </c>
      <c r="AE31" s="55"/>
      <c r="AF31" s="55"/>
      <c r="AG31" s="55"/>
    </row>
    <row r="32" spans="1:36" x14ac:dyDescent="0.2">
      <c r="A32" s="1">
        <v>0.37669999999999998</v>
      </c>
      <c r="B32" s="41" t="s">
        <v>87</v>
      </c>
      <c r="C32" s="1">
        <v>0.37669999999999998</v>
      </c>
      <c r="D32" t="s">
        <v>25</v>
      </c>
      <c r="I32" s="37"/>
      <c r="J32" s="7"/>
      <c r="K32" s="48"/>
      <c r="L32" s="49"/>
      <c r="M32" s="48"/>
      <c r="N32" s="7"/>
      <c r="O32" s="52"/>
      <c r="P32" s="49"/>
      <c r="Q32" s="48"/>
      <c r="R32" s="7"/>
      <c r="S32" s="48"/>
      <c r="T32" s="49"/>
      <c r="U32" s="51"/>
      <c r="V32" s="7"/>
      <c r="W32" s="48"/>
      <c r="X32" s="49"/>
      <c r="Y32" s="51"/>
      <c r="Z32" s="7"/>
      <c r="AA32" s="48"/>
      <c r="AB32" s="49"/>
      <c r="AC32" s="31"/>
    </row>
    <row r="33" spans="1:29" x14ac:dyDescent="0.2">
      <c r="A33" s="1">
        <v>0.254</v>
      </c>
      <c r="B33" s="40" t="s">
        <v>88</v>
      </c>
      <c r="C33" s="1">
        <v>8.0699999999999994E-2</v>
      </c>
      <c r="D33" t="s">
        <v>26</v>
      </c>
      <c r="I33" s="37"/>
      <c r="J33" s="7"/>
      <c r="K33" s="48"/>
      <c r="L33" s="49"/>
      <c r="M33" s="48"/>
      <c r="N33" s="7"/>
      <c r="O33" s="52"/>
      <c r="P33" s="49"/>
      <c r="Q33" s="48"/>
      <c r="R33" s="7"/>
      <c r="S33" s="48"/>
      <c r="T33" s="49"/>
      <c r="U33" s="51"/>
      <c r="V33" s="7"/>
      <c r="W33" s="48"/>
      <c r="X33" s="49"/>
      <c r="Y33" s="51"/>
      <c r="Z33" s="7"/>
      <c r="AA33" s="48"/>
      <c r="AB33" s="49"/>
      <c r="AC33" s="31"/>
    </row>
    <row r="34" spans="1:29" x14ac:dyDescent="0.2">
      <c r="A34" s="1">
        <v>3.5000000000000001E-3</v>
      </c>
      <c r="B34" t="s">
        <v>27</v>
      </c>
      <c r="C34" s="1">
        <v>0.25469999999999998</v>
      </c>
      <c r="D34" s="40" t="s">
        <v>72</v>
      </c>
      <c r="I34" s="37"/>
      <c r="J34" s="7"/>
      <c r="K34" s="48"/>
      <c r="L34" s="49"/>
      <c r="M34" s="48"/>
      <c r="N34" s="7"/>
      <c r="O34" s="52"/>
      <c r="P34" s="49"/>
      <c r="Q34" s="48"/>
      <c r="R34" s="7"/>
      <c r="S34" s="48"/>
      <c r="T34" s="49"/>
      <c r="U34" s="51"/>
      <c r="V34" s="7"/>
      <c r="W34" s="48"/>
      <c r="X34" s="49"/>
      <c r="Y34" s="51"/>
      <c r="Z34" s="7"/>
      <c r="AA34" s="48"/>
      <c r="AB34" s="49"/>
      <c r="AC34" s="31"/>
    </row>
    <row r="35" spans="1:29" x14ac:dyDescent="0.2">
      <c r="A35" t="s">
        <v>28</v>
      </c>
      <c r="C35" s="1"/>
      <c r="I35" s="37"/>
      <c r="J35" s="19">
        <f>+J29+J31</f>
        <v>0</v>
      </c>
      <c r="K35" s="48"/>
      <c r="L35" s="49"/>
      <c r="M35" s="48"/>
      <c r="N35" s="19">
        <f>+N29+N31</f>
        <v>0</v>
      </c>
      <c r="O35" s="52"/>
      <c r="P35" s="49"/>
      <c r="Q35" s="48"/>
      <c r="R35" s="19">
        <f>+R29+R31</f>
        <v>0</v>
      </c>
      <c r="S35" s="48"/>
      <c r="T35" s="49"/>
      <c r="U35" s="51"/>
      <c r="V35" s="19">
        <f>+V29+V31</f>
        <v>0</v>
      </c>
      <c r="W35" s="48"/>
      <c r="X35" s="49"/>
      <c r="Y35" s="51"/>
      <c r="Z35" s="19">
        <f>+Z29+Z31</f>
        <v>0</v>
      </c>
      <c r="AA35" s="48"/>
      <c r="AB35" s="49"/>
      <c r="AC35" s="30">
        <f>SUM(J35:AB35)</f>
        <v>0</v>
      </c>
    </row>
    <row r="36" spans="1:29" x14ac:dyDescent="0.2">
      <c r="I36" s="37"/>
      <c r="J36" s="7"/>
      <c r="K36" s="48"/>
      <c r="L36" s="49"/>
      <c r="M36" s="48"/>
      <c r="N36" s="7"/>
      <c r="O36" s="52"/>
      <c r="P36" s="49"/>
      <c r="Q36" s="48"/>
      <c r="R36" s="7"/>
      <c r="S36" s="48"/>
      <c r="T36" s="49"/>
      <c r="U36" s="51"/>
      <c r="V36" s="7"/>
      <c r="W36" s="48"/>
      <c r="X36" s="49"/>
      <c r="Y36" s="51"/>
      <c r="Z36" s="7"/>
      <c r="AA36" s="48"/>
      <c r="AB36" s="49"/>
      <c r="AC36" s="31"/>
    </row>
    <row r="37" spans="1:29" x14ac:dyDescent="0.2">
      <c r="A37" t="s">
        <v>29</v>
      </c>
      <c r="I37" s="37"/>
      <c r="J37" s="7"/>
      <c r="K37" s="48"/>
      <c r="L37" s="49"/>
      <c r="M37" s="48"/>
      <c r="N37" s="7"/>
      <c r="O37" s="52"/>
      <c r="P37" s="49"/>
      <c r="Q37" s="48"/>
      <c r="R37" s="7"/>
      <c r="S37" s="48"/>
      <c r="T37" s="49"/>
      <c r="U37" s="51"/>
      <c r="V37" s="7"/>
      <c r="W37" s="48"/>
      <c r="X37" s="49"/>
      <c r="Y37" s="51"/>
      <c r="Z37" s="7"/>
      <c r="AA37" s="48"/>
      <c r="AB37" s="49"/>
      <c r="AC37" s="31"/>
    </row>
    <row r="38" spans="1:29" x14ac:dyDescent="0.2">
      <c r="A38" s="4" t="s">
        <v>0</v>
      </c>
      <c r="I38" s="37"/>
      <c r="J38" s="9">
        <v>0</v>
      </c>
      <c r="K38" s="50"/>
      <c r="L38" s="47"/>
      <c r="M38" s="50"/>
      <c r="N38" s="9">
        <v>0</v>
      </c>
      <c r="O38" s="53"/>
      <c r="P38" s="47"/>
      <c r="Q38" s="50"/>
      <c r="R38" s="9">
        <v>0</v>
      </c>
      <c r="S38" s="50"/>
      <c r="T38" s="47"/>
      <c r="U38" s="51"/>
      <c r="V38" s="9">
        <v>0</v>
      </c>
      <c r="W38" s="50"/>
      <c r="X38" s="47"/>
      <c r="Y38" s="51"/>
      <c r="Z38" s="9">
        <v>0</v>
      </c>
      <c r="AA38" s="50"/>
      <c r="AB38" s="47"/>
      <c r="AC38" s="31">
        <f t="shared" ref="AC38:AC43" si="37">SUM(J38:AB38)</f>
        <v>0</v>
      </c>
    </row>
    <row r="39" spans="1:29" x14ac:dyDescent="0.2">
      <c r="A39" s="4" t="s">
        <v>1</v>
      </c>
      <c r="I39" s="37"/>
      <c r="J39" s="9">
        <v>0</v>
      </c>
      <c r="K39" s="50"/>
      <c r="L39" s="47"/>
      <c r="M39" s="50"/>
      <c r="N39" s="9">
        <v>0</v>
      </c>
      <c r="O39" s="53"/>
      <c r="P39" s="47"/>
      <c r="Q39" s="50"/>
      <c r="R39" s="9">
        <v>0</v>
      </c>
      <c r="S39" s="50"/>
      <c r="T39" s="47"/>
      <c r="U39" s="51"/>
      <c r="V39" s="9">
        <v>0</v>
      </c>
      <c r="W39" s="50"/>
      <c r="X39" s="47"/>
      <c r="Y39" s="51"/>
      <c r="Z39" s="9">
        <v>0</v>
      </c>
      <c r="AA39" s="50"/>
      <c r="AB39" s="47"/>
      <c r="AC39" s="31">
        <f t="shared" si="37"/>
        <v>0</v>
      </c>
    </row>
    <row r="40" spans="1:29" x14ac:dyDescent="0.2">
      <c r="A40" s="4" t="s">
        <v>2</v>
      </c>
      <c r="I40" s="37"/>
      <c r="J40" s="9">
        <v>0</v>
      </c>
      <c r="K40" s="50"/>
      <c r="L40" s="47"/>
      <c r="M40" s="50"/>
      <c r="N40" s="9">
        <v>0</v>
      </c>
      <c r="O40" s="53"/>
      <c r="P40" s="47"/>
      <c r="Q40" s="50"/>
      <c r="R40" s="9">
        <v>0</v>
      </c>
      <c r="S40" s="50"/>
      <c r="T40" s="47"/>
      <c r="U40" s="51"/>
      <c r="V40" s="9">
        <v>0</v>
      </c>
      <c r="W40" s="50"/>
      <c r="X40" s="47"/>
      <c r="Y40" s="51"/>
      <c r="Z40" s="9">
        <v>0</v>
      </c>
      <c r="AA40" s="50"/>
      <c r="AB40" s="47"/>
      <c r="AC40" s="31">
        <f t="shared" si="37"/>
        <v>0</v>
      </c>
    </row>
    <row r="41" spans="1:29" x14ac:dyDescent="0.2">
      <c r="A41" s="4" t="s">
        <v>3</v>
      </c>
      <c r="I41" s="37"/>
      <c r="J41" s="9">
        <v>0</v>
      </c>
      <c r="K41" s="50"/>
      <c r="L41" s="47"/>
      <c r="M41" s="50"/>
      <c r="N41" s="9">
        <v>0</v>
      </c>
      <c r="O41" s="53"/>
      <c r="P41" s="47"/>
      <c r="Q41" s="50"/>
      <c r="R41" s="9">
        <v>0</v>
      </c>
      <c r="S41" s="50"/>
      <c r="T41" s="47"/>
      <c r="U41" s="51"/>
      <c r="V41" s="9">
        <v>0</v>
      </c>
      <c r="W41" s="50"/>
      <c r="X41" s="47"/>
      <c r="Y41" s="51"/>
      <c r="Z41" s="9">
        <v>0</v>
      </c>
      <c r="AA41" s="50"/>
      <c r="AB41" s="47"/>
      <c r="AC41" s="31">
        <f t="shared" si="37"/>
        <v>0</v>
      </c>
    </row>
    <row r="42" spans="1:29" x14ac:dyDescent="0.2">
      <c r="A42" s="4" t="s">
        <v>4</v>
      </c>
      <c r="I42" s="37"/>
      <c r="J42" s="9">
        <v>0</v>
      </c>
      <c r="K42" s="50"/>
      <c r="L42" s="47"/>
      <c r="M42" s="50"/>
      <c r="N42" s="9">
        <v>0</v>
      </c>
      <c r="O42" s="53"/>
      <c r="P42" s="47"/>
      <c r="Q42" s="50"/>
      <c r="R42" s="9">
        <v>0</v>
      </c>
      <c r="S42" s="50"/>
      <c r="T42" s="47"/>
      <c r="U42" s="51"/>
      <c r="V42" s="9">
        <v>0</v>
      </c>
      <c r="W42" s="50"/>
      <c r="X42" s="47"/>
      <c r="Y42" s="51"/>
      <c r="Z42" s="9">
        <v>0</v>
      </c>
      <c r="AA42" s="50"/>
      <c r="AB42" s="47"/>
      <c r="AC42" s="31">
        <f t="shared" si="37"/>
        <v>0</v>
      </c>
    </row>
    <row r="43" spans="1:29" x14ac:dyDescent="0.2">
      <c r="A43" s="4" t="s">
        <v>5</v>
      </c>
      <c r="I43" s="37"/>
      <c r="J43" s="9">
        <v>0</v>
      </c>
      <c r="K43" s="50"/>
      <c r="L43" s="47"/>
      <c r="M43" s="50"/>
      <c r="N43" s="9">
        <v>0</v>
      </c>
      <c r="O43" s="53"/>
      <c r="P43" s="47"/>
      <c r="Q43" s="50"/>
      <c r="R43" s="9">
        <v>0</v>
      </c>
      <c r="S43" s="50"/>
      <c r="T43" s="47"/>
      <c r="U43" s="51"/>
      <c r="V43" s="9">
        <v>0</v>
      </c>
      <c r="W43" s="50"/>
      <c r="X43" s="47"/>
      <c r="Y43" s="51"/>
      <c r="Z43" s="9">
        <v>0</v>
      </c>
      <c r="AA43" s="50"/>
      <c r="AB43" s="47"/>
      <c r="AC43" s="31">
        <f t="shared" si="37"/>
        <v>0</v>
      </c>
    </row>
    <row r="44" spans="1:29" x14ac:dyDescent="0.2">
      <c r="A44" s="4" t="s">
        <v>30</v>
      </c>
      <c r="I44" s="37"/>
      <c r="J44" s="19">
        <f>J38+J39+J40+J41+J42+J43</f>
        <v>0</v>
      </c>
      <c r="K44" s="48"/>
      <c r="L44" s="49"/>
      <c r="M44" s="48"/>
      <c r="N44" s="19">
        <f>N38+N39+N40+N41+N42+N43</f>
        <v>0</v>
      </c>
      <c r="O44" s="52"/>
      <c r="P44" s="49"/>
      <c r="Q44" s="48"/>
      <c r="R44" s="19">
        <f>R38+R39+R40+R41+R42+R43</f>
        <v>0</v>
      </c>
      <c r="S44" s="48"/>
      <c r="T44" s="49"/>
      <c r="U44" s="51"/>
      <c r="V44" s="19">
        <f>V38+V39+V40+V41+V42+V43</f>
        <v>0</v>
      </c>
      <c r="W44" s="48"/>
      <c r="X44" s="49"/>
      <c r="Y44" s="51"/>
      <c r="Z44" s="19">
        <f>Z38+Z39+Z40+Z41+Z42+Z43</f>
        <v>0</v>
      </c>
      <c r="AA44" s="48"/>
      <c r="AB44" s="49"/>
      <c r="AC44" s="30">
        <f>AC38+AC39+AC40+AC41+AC42+AC43</f>
        <v>0</v>
      </c>
    </row>
    <row r="45" spans="1:29" x14ac:dyDescent="0.2">
      <c r="I45" s="37"/>
      <c r="J45" s="7"/>
      <c r="K45" s="48"/>
      <c r="L45" s="49"/>
      <c r="M45" s="48"/>
      <c r="N45" s="7"/>
      <c r="O45" s="52"/>
      <c r="P45" s="49"/>
      <c r="Q45" s="48"/>
      <c r="R45" s="7"/>
      <c r="S45" s="48"/>
      <c r="T45" s="49"/>
      <c r="U45" s="51"/>
      <c r="V45" s="7"/>
      <c r="W45" s="48"/>
      <c r="X45" s="49"/>
      <c r="Y45" s="51"/>
      <c r="Z45" s="7"/>
      <c r="AA45" s="48"/>
      <c r="AB45" s="49"/>
      <c r="AC45" s="31"/>
    </row>
    <row r="46" spans="1:29" x14ac:dyDescent="0.2">
      <c r="A46" t="s">
        <v>31</v>
      </c>
      <c r="B46" s="40" t="s">
        <v>117</v>
      </c>
      <c r="I46" s="37"/>
      <c r="J46" s="7"/>
      <c r="K46" s="48"/>
      <c r="L46" s="49"/>
      <c r="M46" s="48"/>
      <c r="N46" s="7"/>
      <c r="O46" s="52"/>
      <c r="P46" s="49"/>
      <c r="Q46" s="48"/>
      <c r="R46" s="7"/>
      <c r="S46" s="48"/>
      <c r="T46" s="49"/>
      <c r="U46" s="51"/>
      <c r="V46" s="7"/>
      <c r="W46" s="48"/>
      <c r="X46" s="49"/>
      <c r="Y46" s="51"/>
      <c r="Z46" s="7"/>
      <c r="AA46" s="48"/>
      <c r="AB46" s="49"/>
      <c r="AC46" s="31"/>
    </row>
    <row r="47" spans="1:29" x14ac:dyDescent="0.2">
      <c r="A47" s="4" t="s">
        <v>32</v>
      </c>
      <c r="I47" s="37"/>
      <c r="J47" s="84">
        <v>0</v>
      </c>
      <c r="K47" s="50"/>
      <c r="L47" s="47"/>
      <c r="M47" s="50"/>
      <c r="N47" s="9">
        <v>0</v>
      </c>
      <c r="O47" s="53"/>
      <c r="P47" s="47"/>
      <c r="Q47" s="50"/>
      <c r="R47" s="9">
        <v>0</v>
      </c>
      <c r="S47" s="50"/>
      <c r="T47" s="47"/>
      <c r="U47" s="51"/>
      <c r="V47" s="9">
        <v>0</v>
      </c>
      <c r="W47" s="50"/>
      <c r="X47" s="47"/>
      <c r="Y47" s="51"/>
      <c r="Z47" s="9">
        <v>0</v>
      </c>
      <c r="AA47" s="50"/>
      <c r="AB47" s="47"/>
      <c r="AC47" s="31">
        <f>SUM(J47:AB47)</f>
        <v>0</v>
      </c>
    </row>
    <row r="48" spans="1:29" x14ac:dyDescent="0.2">
      <c r="A48" s="4" t="s">
        <v>33</v>
      </c>
      <c r="I48" s="37"/>
      <c r="J48" s="9">
        <v>0</v>
      </c>
      <c r="K48" s="50"/>
      <c r="L48" s="47"/>
      <c r="M48" s="50"/>
      <c r="N48" s="9">
        <v>0</v>
      </c>
      <c r="O48" s="53"/>
      <c r="P48" s="47"/>
      <c r="Q48" s="50"/>
      <c r="R48" s="9">
        <v>0</v>
      </c>
      <c r="S48" s="50"/>
      <c r="T48" s="47"/>
      <c r="U48" s="51"/>
      <c r="V48" s="9">
        <v>0</v>
      </c>
      <c r="W48" s="50"/>
      <c r="X48" s="47"/>
      <c r="Y48" s="51"/>
      <c r="Z48" s="9">
        <v>0</v>
      </c>
      <c r="AA48" s="50"/>
      <c r="AB48" s="47"/>
      <c r="AC48" s="31">
        <f>SUM(J48:AB48)</f>
        <v>0</v>
      </c>
    </row>
    <row r="49" spans="1:29" x14ac:dyDescent="0.2">
      <c r="A49" t="s">
        <v>34</v>
      </c>
      <c r="I49" s="37"/>
      <c r="J49" s="83">
        <f>SUM(J47:J48)</f>
        <v>0</v>
      </c>
      <c r="K49" s="50"/>
      <c r="L49" s="47"/>
      <c r="M49" s="50"/>
      <c r="N49" s="83">
        <f>SUM(N47:N48)</f>
        <v>0</v>
      </c>
      <c r="O49" s="53"/>
      <c r="P49" s="47"/>
      <c r="Q49" s="50"/>
      <c r="R49" s="83">
        <f>SUM(R47:R48)</f>
        <v>0</v>
      </c>
      <c r="S49" s="50"/>
      <c r="T49" s="47"/>
      <c r="U49" s="51"/>
      <c r="V49" s="83">
        <f>SUM(V47:V48)</f>
        <v>0</v>
      </c>
      <c r="W49" s="50"/>
      <c r="X49" s="47"/>
      <c r="Y49" s="51"/>
      <c r="Z49" s="83">
        <f>SUM(Z47:Z48)</f>
        <v>0</v>
      </c>
      <c r="AA49" s="50"/>
      <c r="AB49" s="47"/>
      <c r="AC49" s="30">
        <f>SUM(J49:AB49)</f>
        <v>0</v>
      </c>
    </row>
    <row r="50" spans="1:29" x14ac:dyDescent="0.2">
      <c r="I50" s="37"/>
      <c r="J50" s="7"/>
      <c r="K50" s="48"/>
      <c r="L50" s="49"/>
      <c r="M50" s="48"/>
      <c r="N50" s="7"/>
      <c r="O50" s="52"/>
      <c r="P50" s="49"/>
      <c r="Q50" s="48"/>
      <c r="R50" s="7"/>
      <c r="S50" s="48"/>
      <c r="T50" s="49"/>
      <c r="U50" s="51"/>
      <c r="V50" s="7"/>
      <c r="W50" s="48"/>
      <c r="X50" s="49"/>
      <c r="Y50" s="51"/>
      <c r="Z50" s="7"/>
      <c r="AA50" s="48"/>
      <c r="AB50" s="49"/>
      <c r="AC50" s="31"/>
    </row>
    <row r="51" spans="1:29" x14ac:dyDescent="0.2">
      <c r="A51" t="s">
        <v>35</v>
      </c>
      <c r="I51" s="37"/>
      <c r="J51" s="7"/>
      <c r="K51" s="48"/>
      <c r="L51" s="49"/>
      <c r="M51" s="48"/>
      <c r="N51" s="7"/>
      <c r="O51" s="52"/>
      <c r="P51" s="49"/>
      <c r="Q51" s="48"/>
      <c r="R51" s="7"/>
      <c r="S51" s="48"/>
      <c r="T51" s="49"/>
      <c r="U51" s="51"/>
      <c r="V51" s="7"/>
      <c r="W51" s="48"/>
      <c r="X51" s="49"/>
      <c r="Y51" s="51"/>
      <c r="Z51" s="7"/>
      <c r="AA51" s="48"/>
      <c r="AB51" s="49"/>
      <c r="AC51" s="31"/>
    </row>
    <row r="52" spans="1:29" x14ac:dyDescent="0.2">
      <c r="A52" t="s">
        <v>36</v>
      </c>
      <c r="I52" s="37"/>
      <c r="J52" s="9">
        <v>0</v>
      </c>
      <c r="K52" s="50"/>
      <c r="L52" s="47"/>
      <c r="M52" s="50"/>
      <c r="N52" s="9">
        <v>0</v>
      </c>
      <c r="O52" s="53"/>
      <c r="P52" s="47"/>
      <c r="Q52" s="50"/>
      <c r="R52" s="9">
        <v>0</v>
      </c>
      <c r="S52" s="50"/>
      <c r="T52" s="47"/>
      <c r="U52" s="51"/>
      <c r="V52" s="9">
        <v>0</v>
      </c>
      <c r="W52" s="50"/>
      <c r="X52" s="47"/>
      <c r="Y52" s="51"/>
      <c r="Z52" s="9">
        <v>0</v>
      </c>
      <c r="AA52" s="50"/>
      <c r="AB52" s="47"/>
      <c r="AC52" s="31">
        <f>SUM(J52:AB52)</f>
        <v>0</v>
      </c>
    </row>
    <row r="53" spans="1:29" x14ac:dyDescent="0.2">
      <c r="A53" t="s">
        <v>37</v>
      </c>
      <c r="I53" s="37"/>
      <c r="J53" s="9">
        <v>0</v>
      </c>
      <c r="K53" s="50"/>
      <c r="L53" s="47"/>
      <c r="M53" s="50"/>
      <c r="N53" s="9">
        <v>0</v>
      </c>
      <c r="O53" s="53"/>
      <c r="P53" s="47"/>
      <c r="Q53" s="50"/>
      <c r="R53" s="9">
        <v>0</v>
      </c>
      <c r="S53" s="50"/>
      <c r="T53" s="47"/>
      <c r="U53" s="51"/>
      <c r="V53" s="9">
        <v>0</v>
      </c>
      <c r="W53" s="50"/>
      <c r="X53" s="47"/>
      <c r="Y53" s="51"/>
      <c r="Z53" s="9">
        <v>0</v>
      </c>
      <c r="AA53" s="50"/>
      <c r="AB53" s="47"/>
      <c r="AC53" s="31">
        <f>SUM(J53:AB53)</f>
        <v>0</v>
      </c>
    </row>
    <row r="54" spans="1:29" x14ac:dyDescent="0.2">
      <c r="A54" t="s">
        <v>38</v>
      </c>
      <c r="I54" s="37"/>
      <c r="J54" s="9">
        <v>0</v>
      </c>
      <c r="K54" s="50"/>
      <c r="L54" s="47"/>
      <c r="M54" s="50"/>
      <c r="N54" s="9">
        <v>0</v>
      </c>
      <c r="O54" s="53"/>
      <c r="P54" s="47"/>
      <c r="Q54" s="50"/>
      <c r="R54" s="9">
        <v>0</v>
      </c>
      <c r="S54" s="50"/>
      <c r="T54" s="47"/>
      <c r="U54" s="51"/>
      <c r="V54" s="9">
        <v>0</v>
      </c>
      <c r="W54" s="50"/>
      <c r="X54" s="47"/>
      <c r="Y54" s="51"/>
      <c r="Z54" s="9">
        <v>0</v>
      </c>
      <c r="AA54" s="50"/>
      <c r="AB54" s="47"/>
      <c r="AC54" s="31">
        <f>SUM(J54:AB54)</f>
        <v>0</v>
      </c>
    </row>
    <row r="55" spans="1:29" x14ac:dyDescent="0.2">
      <c r="A55" t="s">
        <v>39</v>
      </c>
      <c r="I55" s="37"/>
      <c r="J55" s="9">
        <v>0</v>
      </c>
      <c r="K55" s="50"/>
      <c r="L55" s="47"/>
      <c r="M55" s="50"/>
      <c r="N55" s="9">
        <v>0</v>
      </c>
      <c r="O55" s="53"/>
      <c r="P55" s="47"/>
      <c r="Q55" s="50"/>
      <c r="R55" s="9">
        <v>0</v>
      </c>
      <c r="S55" s="50"/>
      <c r="T55" s="47"/>
      <c r="U55" s="51"/>
      <c r="V55" s="9">
        <v>0</v>
      </c>
      <c r="W55" s="50"/>
      <c r="X55" s="47"/>
      <c r="Y55" s="51"/>
      <c r="Z55" s="9">
        <v>0</v>
      </c>
      <c r="AA55" s="50"/>
      <c r="AB55" s="47"/>
      <c r="AC55" s="31">
        <f>SUM(J55:AB55)</f>
        <v>0</v>
      </c>
    </row>
    <row r="56" spans="1:29" x14ac:dyDescent="0.2">
      <c r="A56" t="s">
        <v>40</v>
      </c>
      <c r="I56" s="37"/>
      <c r="J56" s="22">
        <f>SUM(J52:J55)</f>
        <v>0</v>
      </c>
      <c r="K56" s="50"/>
      <c r="L56" s="47"/>
      <c r="M56" s="50"/>
      <c r="N56" s="22">
        <f>SUM(N52:N55)</f>
        <v>0</v>
      </c>
      <c r="O56" s="53"/>
      <c r="P56" s="47"/>
      <c r="Q56" s="50"/>
      <c r="R56" s="22">
        <f>SUM(R52:R55)</f>
        <v>0</v>
      </c>
      <c r="S56" s="50"/>
      <c r="T56" s="47"/>
      <c r="U56" s="51"/>
      <c r="V56" s="22">
        <f>SUM(V52:V55)</f>
        <v>0</v>
      </c>
      <c r="W56" s="50"/>
      <c r="X56" s="47"/>
      <c r="Y56" s="51"/>
      <c r="Z56" s="22">
        <f>SUM(Z52:Z55)</f>
        <v>0</v>
      </c>
      <c r="AA56" s="50"/>
      <c r="AB56" s="47"/>
      <c r="AC56" s="30">
        <f>SUM(J56:AB56)</f>
        <v>0</v>
      </c>
    </row>
    <row r="57" spans="1:29" x14ac:dyDescent="0.2">
      <c r="I57" s="37"/>
      <c r="J57" s="9"/>
      <c r="K57" s="50"/>
      <c r="L57" s="47"/>
      <c r="M57" s="50"/>
      <c r="N57" s="9"/>
      <c r="O57" s="53"/>
      <c r="P57" s="47"/>
      <c r="Q57" s="50"/>
      <c r="R57" s="9"/>
      <c r="S57" s="50"/>
      <c r="T57" s="47"/>
      <c r="U57" s="51"/>
      <c r="V57" s="9"/>
      <c r="W57" s="50"/>
      <c r="X57" s="47"/>
      <c r="Y57" s="51"/>
      <c r="Z57" s="9"/>
      <c r="AA57" s="50"/>
      <c r="AB57" s="47"/>
      <c r="AC57" s="31"/>
    </row>
    <row r="58" spans="1:29" x14ac:dyDescent="0.2">
      <c r="A58" t="s">
        <v>41</v>
      </c>
      <c r="I58" s="37"/>
      <c r="J58" s="36"/>
      <c r="K58" s="50"/>
      <c r="L58" s="47"/>
      <c r="M58" s="50"/>
      <c r="N58" s="9"/>
      <c r="O58" s="53"/>
      <c r="P58" s="47"/>
      <c r="Q58" s="50"/>
      <c r="R58" s="9"/>
      <c r="S58" s="50"/>
      <c r="T58" s="47"/>
      <c r="U58" s="51"/>
      <c r="V58" s="9"/>
      <c r="W58" s="50"/>
      <c r="X58" s="47"/>
      <c r="Y58" s="51"/>
      <c r="Z58" s="9"/>
      <c r="AA58" s="50"/>
      <c r="AB58" s="47"/>
      <c r="AC58" s="31"/>
    </row>
    <row r="59" spans="1:29" x14ac:dyDescent="0.2">
      <c r="A59" s="4" t="s">
        <v>42</v>
      </c>
      <c r="I59" s="37"/>
      <c r="J59" s="9"/>
      <c r="K59" s="50"/>
      <c r="L59" s="47"/>
      <c r="M59" s="50"/>
      <c r="N59" s="9"/>
      <c r="O59" s="53"/>
      <c r="P59" s="47"/>
      <c r="Q59" s="50"/>
      <c r="R59" s="9">
        <v>0</v>
      </c>
      <c r="S59" s="50"/>
      <c r="T59" s="47"/>
      <c r="U59" s="51"/>
      <c r="V59" s="9">
        <v>0</v>
      </c>
      <c r="W59" s="50"/>
      <c r="X59" s="47"/>
      <c r="Y59" s="51"/>
      <c r="Z59" s="9">
        <v>0</v>
      </c>
      <c r="AA59" s="50"/>
      <c r="AB59" s="47"/>
      <c r="AC59" s="31">
        <f t="shared" ref="AC59:AC78" si="38">SUM(J59:AB59)</f>
        <v>0</v>
      </c>
    </row>
    <row r="60" spans="1:29" x14ac:dyDescent="0.2">
      <c r="A60" s="4" t="s">
        <v>43</v>
      </c>
      <c r="I60" s="37"/>
      <c r="J60" s="9">
        <v>0</v>
      </c>
      <c r="K60" s="50"/>
      <c r="L60" s="47"/>
      <c r="M60" s="50"/>
      <c r="N60" s="9">
        <v>0</v>
      </c>
      <c r="O60" s="53"/>
      <c r="P60" s="47"/>
      <c r="Q60" s="50"/>
      <c r="R60" s="9">
        <v>0</v>
      </c>
      <c r="S60" s="50"/>
      <c r="T60" s="47"/>
      <c r="U60" s="51"/>
      <c r="V60" s="9">
        <v>0</v>
      </c>
      <c r="W60" s="50"/>
      <c r="X60" s="47"/>
      <c r="Y60" s="51"/>
      <c r="Z60" s="9">
        <v>0</v>
      </c>
      <c r="AA60" s="50"/>
      <c r="AB60" s="47"/>
      <c r="AC60" s="31">
        <f t="shared" si="38"/>
        <v>0</v>
      </c>
    </row>
    <row r="61" spans="1:29" x14ac:dyDescent="0.2">
      <c r="A61" s="4" t="s">
        <v>59</v>
      </c>
      <c r="I61" s="37"/>
      <c r="J61" s="9">
        <v>0</v>
      </c>
      <c r="K61" s="50"/>
      <c r="L61" s="47"/>
      <c r="M61" s="50"/>
      <c r="N61" s="9">
        <v>0</v>
      </c>
      <c r="O61" s="53"/>
      <c r="P61" s="47"/>
      <c r="Q61" s="50"/>
      <c r="R61" s="9">
        <v>0</v>
      </c>
      <c r="S61" s="50"/>
      <c r="T61" s="47"/>
      <c r="U61" s="51"/>
      <c r="V61" s="9">
        <v>0</v>
      </c>
      <c r="W61" s="50"/>
      <c r="X61" s="47"/>
      <c r="Y61" s="51"/>
      <c r="Z61" s="9">
        <v>0</v>
      </c>
      <c r="AA61" s="50"/>
      <c r="AB61" s="47"/>
      <c r="AC61" s="31">
        <f t="shared" si="38"/>
        <v>0</v>
      </c>
    </row>
    <row r="62" spans="1:29" x14ac:dyDescent="0.2">
      <c r="A62" s="4" t="s">
        <v>60</v>
      </c>
      <c r="I62" s="37"/>
      <c r="J62" s="9">
        <v>0</v>
      </c>
      <c r="K62" s="50"/>
      <c r="L62" s="47"/>
      <c r="M62" s="50"/>
      <c r="N62" s="9">
        <v>0</v>
      </c>
      <c r="O62" s="53"/>
      <c r="P62" s="47"/>
      <c r="Q62" s="50"/>
      <c r="R62" s="9">
        <v>0</v>
      </c>
      <c r="S62" s="50"/>
      <c r="T62" s="47"/>
      <c r="U62" s="51"/>
      <c r="V62" s="9">
        <v>0</v>
      </c>
      <c r="W62" s="50"/>
      <c r="X62" s="47"/>
      <c r="Y62" s="51"/>
      <c r="Z62" s="9">
        <v>0</v>
      </c>
      <c r="AA62" s="50"/>
      <c r="AB62" s="47"/>
      <c r="AC62" s="31">
        <f t="shared" si="38"/>
        <v>0</v>
      </c>
    </row>
    <row r="63" spans="1:29" ht="14.25" customHeight="1" x14ac:dyDescent="0.2">
      <c r="A63" s="41" t="s">
        <v>90</v>
      </c>
      <c r="I63" s="37"/>
      <c r="J63" s="9"/>
      <c r="K63" s="50"/>
      <c r="L63" s="47"/>
      <c r="M63" s="50"/>
      <c r="N63" s="9">
        <v>0</v>
      </c>
      <c r="O63" s="53"/>
      <c r="P63" s="47"/>
      <c r="Q63" s="50"/>
      <c r="R63" s="9">
        <v>0</v>
      </c>
      <c r="S63" s="50"/>
      <c r="T63" s="47"/>
      <c r="U63" s="51"/>
      <c r="V63" s="9">
        <v>0</v>
      </c>
      <c r="W63" s="50"/>
      <c r="X63" s="47"/>
      <c r="Y63" s="51"/>
      <c r="Z63" s="9">
        <v>0</v>
      </c>
      <c r="AA63" s="50"/>
      <c r="AB63" s="47"/>
      <c r="AC63" s="31">
        <f t="shared" si="38"/>
        <v>0</v>
      </c>
    </row>
    <row r="64" spans="1:29" ht="14.25" customHeight="1" x14ac:dyDescent="0.2">
      <c r="A64" s="92" t="s">
        <v>92</v>
      </c>
      <c r="B64" s="93"/>
      <c r="C64" s="78"/>
      <c r="D64" s="78"/>
      <c r="I64" s="37"/>
      <c r="J64" s="81"/>
      <c r="K64" s="82"/>
      <c r="L64" s="47"/>
      <c r="M64" s="50"/>
      <c r="N64" s="64"/>
      <c r="O64" s="53"/>
      <c r="P64" s="47"/>
      <c r="Q64" s="50"/>
      <c r="R64" s="64"/>
      <c r="S64" s="50"/>
      <c r="T64" s="47"/>
      <c r="U64" s="51"/>
      <c r="V64" s="64"/>
      <c r="W64" s="50"/>
      <c r="X64" s="47"/>
      <c r="Y64" s="51"/>
      <c r="Z64" s="64"/>
      <c r="AA64" s="50"/>
      <c r="AB64" s="47"/>
      <c r="AC64" s="65"/>
    </row>
    <row r="65" spans="1:34" ht="14.25" customHeight="1" x14ac:dyDescent="0.2">
      <c r="A65" s="92" t="s">
        <v>94</v>
      </c>
      <c r="B65" s="93"/>
      <c r="C65" s="93"/>
      <c r="D65" s="93"/>
      <c r="E65" s="93"/>
      <c r="F65" s="93"/>
      <c r="G65" s="93"/>
      <c r="I65" s="37"/>
      <c r="J65" s="9">
        <v>0</v>
      </c>
      <c r="K65" s="79"/>
      <c r="L65" s="47"/>
      <c r="M65" s="50"/>
      <c r="N65" s="9">
        <v>0</v>
      </c>
      <c r="O65" s="53"/>
      <c r="P65" s="47"/>
      <c r="Q65" s="50"/>
      <c r="R65" s="9">
        <v>0</v>
      </c>
      <c r="S65" s="50"/>
      <c r="T65" s="47"/>
      <c r="U65" s="51"/>
      <c r="V65" s="9">
        <v>0</v>
      </c>
      <c r="W65" s="50"/>
      <c r="X65" s="47"/>
      <c r="Y65" s="51"/>
      <c r="Z65" s="9">
        <v>0</v>
      </c>
      <c r="AA65" s="50"/>
      <c r="AB65" s="47"/>
      <c r="AC65" s="31">
        <f>SUM(J65:AB65)</f>
        <v>0</v>
      </c>
      <c r="AE65" s="67"/>
      <c r="AF65" s="67"/>
      <c r="AG65" s="67"/>
      <c r="AH65" s="67"/>
    </row>
    <row r="66" spans="1:34" s="70" customFormat="1" ht="14.25" customHeight="1" x14ac:dyDescent="0.2">
      <c r="A66" s="94" t="s">
        <v>93</v>
      </c>
      <c r="B66" s="95"/>
      <c r="C66" s="95"/>
      <c r="D66" s="95"/>
      <c r="E66" s="95"/>
      <c r="F66" s="95"/>
      <c r="G66" s="95"/>
      <c r="H66" s="68"/>
      <c r="I66" s="69"/>
      <c r="J66" s="66"/>
      <c r="K66" s="79">
        <v>0</v>
      </c>
      <c r="L66" s="47"/>
      <c r="M66" s="66"/>
      <c r="N66" s="66"/>
      <c r="O66" s="79">
        <v>0</v>
      </c>
      <c r="P66" s="47"/>
      <c r="Q66" s="66"/>
      <c r="R66" s="66"/>
      <c r="S66" s="79">
        <v>0</v>
      </c>
      <c r="T66" s="47"/>
      <c r="V66" s="66"/>
      <c r="W66" s="79">
        <v>0</v>
      </c>
      <c r="X66" s="47"/>
      <c r="Z66" s="66"/>
      <c r="AA66" s="79">
        <v>0</v>
      </c>
      <c r="AB66" s="47"/>
      <c r="AC66" s="71">
        <f>SUM(J66:AB66)</f>
        <v>0</v>
      </c>
      <c r="AD66" s="72"/>
      <c r="AE66" s="73"/>
      <c r="AF66" s="75"/>
    </row>
    <row r="67" spans="1:34" s="70" customFormat="1" ht="15" customHeight="1" x14ac:dyDescent="0.2">
      <c r="A67" s="94" t="s">
        <v>95</v>
      </c>
      <c r="B67" s="95"/>
      <c r="C67" s="95"/>
      <c r="D67" s="95"/>
      <c r="E67" s="95"/>
      <c r="F67" s="95"/>
      <c r="G67" s="95"/>
      <c r="H67" s="68"/>
      <c r="I67" s="69"/>
      <c r="J67" s="66">
        <v>0</v>
      </c>
      <c r="K67" s="79"/>
      <c r="L67" s="47"/>
      <c r="M67" s="66"/>
      <c r="N67" s="66">
        <v>0</v>
      </c>
      <c r="O67" s="74"/>
      <c r="P67" s="47"/>
      <c r="Q67" s="66"/>
      <c r="R67" s="66">
        <v>0</v>
      </c>
      <c r="S67" s="79"/>
      <c r="T67" s="47"/>
      <c r="V67" s="66">
        <v>0</v>
      </c>
      <c r="W67" s="79"/>
      <c r="X67" s="47"/>
      <c r="Z67" s="66">
        <v>0</v>
      </c>
      <c r="AA67" s="79"/>
      <c r="AB67" s="47"/>
      <c r="AC67" s="71">
        <f t="shared" si="38"/>
        <v>0</v>
      </c>
      <c r="AE67" s="73"/>
      <c r="AF67" s="75"/>
    </row>
    <row r="68" spans="1:34" s="70" customFormat="1" ht="15" customHeight="1" x14ac:dyDescent="0.2">
      <c r="A68" s="90" t="s">
        <v>96</v>
      </c>
      <c r="B68" s="91"/>
      <c r="C68" s="91"/>
      <c r="D68" s="91"/>
      <c r="E68" s="91"/>
      <c r="F68" s="91"/>
      <c r="G68" s="91"/>
      <c r="H68" s="68"/>
      <c r="I68" s="69"/>
      <c r="J68" s="66"/>
      <c r="K68" s="79">
        <v>0</v>
      </c>
      <c r="L68" s="47"/>
      <c r="M68" s="66"/>
      <c r="N68" s="66"/>
      <c r="O68" s="79">
        <v>0</v>
      </c>
      <c r="P68" s="47"/>
      <c r="Q68" s="66"/>
      <c r="R68" s="66"/>
      <c r="S68" s="79">
        <v>0</v>
      </c>
      <c r="T68" s="47"/>
      <c r="V68" s="66"/>
      <c r="W68" s="79">
        <v>0</v>
      </c>
      <c r="X68" s="47"/>
      <c r="Z68" s="66"/>
      <c r="AA68" s="79">
        <v>0</v>
      </c>
      <c r="AB68" s="47"/>
      <c r="AC68" s="71">
        <f t="shared" si="38"/>
        <v>0</v>
      </c>
      <c r="AE68" s="73"/>
      <c r="AF68" s="75"/>
    </row>
    <row r="69" spans="1:34" s="70" customFormat="1" ht="15" customHeight="1" x14ac:dyDescent="0.2">
      <c r="A69" s="90" t="s">
        <v>97</v>
      </c>
      <c r="B69" s="91"/>
      <c r="C69" s="91"/>
      <c r="D69" s="91"/>
      <c r="E69" s="91"/>
      <c r="F69" s="91"/>
      <c r="G69" s="91"/>
      <c r="H69" s="68"/>
      <c r="I69" s="69"/>
      <c r="J69" s="66">
        <v>0</v>
      </c>
      <c r="K69" s="79"/>
      <c r="L69" s="47"/>
      <c r="M69" s="66"/>
      <c r="N69" s="66">
        <v>0</v>
      </c>
      <c r="O69" s="74"/>
      <c r="P69" s="47"/>
      <c r="Q69" s="66"/>
      <c r="R69" s="66">
        <v>0</v>
      </c>
      <c r="S69" s="79"/>
      <c r="T69" s="47"/>
      <c r="V69" s="66">
        <v>0</v>
      </c>
      <c r="W69" s="79"/>
      <c r="X69" s="47"/>
      <c r="Z69" s="66">
        <v>0</v>
      </c>
      <c r="AA69" s="79"/>
      <c r="AB69" s="47"/>
      <c r="AC69" s="71">
        <f t="shared" si="38"/>
        <v>0</v>
      </c>
      <c r="AE69" s="73"/>
      <c r="AF69" s="75"/>
    </row>
    <row r="70" spans="1:34" s="70" customFormat="1" ht="15" customHeight="1" x14ac:dyDescent="0.2">
      <c r="A70" s="90" t="s">
        <v>98</v>
      </c>
      <c r="B70" s="91"/>
      <c r="C70" s="91"/>
      <c r="D70" s="91"/>
      <c r="E70" s="91"/>
      <c r="F70" s="91"/>
      <c r="G70" s="91"/>
      <c r="H70" s="68"/>
      <c r="I70" s="69"/>
      <c r="J70" s="66"/>
      <c r="K70" s="79">
        <v>0</v>
      </c>
      <c r="L70" s="47"/>
      <c r="M70" s="66"/>
      <c r="N70" s="66"/>
      <c r="O70" s="79">
        <v>0</v>
      </c>
      <c r="P70" s="47"/>
      <c r="Q70" s="66"/>
      <c r="R70" s="66"/>
      <c r="S70" s="79">
        <v>0</v>
      </c>
      <c r="T70" s="47"/>
      <c r="V70" s="66"/>
      <c r="W70" s="79">
        <v>0</v>
      </c>
      <c r="X70" s="47"/>
      <c r="Z70" s="66"/>
      <c r="AA70" s="79">
        <v>0</v>
      </c>
      <c r="AB70" s="47"/>
      <c r="AC70" s="71">
        <f t="shared" si="38"/>
        <v>0</v>
      </c>
      <c r="AE70" s="73"/>
      <c r="AF70" s="75"/>
    </row>
    <row r="71" spans="1:34" s="70" customFormat="1" ht="15" customHeight="1" x14ac:dyDescent="0.2">
      <c r="A71" s="90" t="s">
        <v>99</v>
      </c>
      <c r="B71" s="91"/>
      <c r="C71" s="91"/>
      <c r="D71" s="91"/>
      <c r="E71" s="91"/>
      <c r="F71" s="91"/>
      <c r="G71" s="91"/>
      <c r="H71" s="68"/>
      <c r="I71" s="69"/>
      <c r="J71" s="66">
        <v>0</v>
      </c>
      <c r="K71" s="66"/>
      <c r="L71" s="47"/>
      <c r="M71" s="66"/>
      <c r="N71" s="66">
        <v>0</v>
      </c>
      <c r="O71" s="74"/>
      <c r="P71" s="47"/>
      <c r="Q71" s="66"/>
      <c r="R71" s="66">
        <v>0</v>
      </c>
      <c r="S71" s="79"/>
      <c r="T71" s="47"/>
      <c r="V71" s="66">
        <v>0</v>
      </c>
      <c r="W71" s="79"/>
      <c r="X71" s="47"/>
      <c r="Z71" s="66">
        <v>0</v>
      </c>
      <c r="AA71" s="79"/>
      <c r="AB71" s="47"/>
      <c r="AC71" s="71">
        <f t="shared" si="38"/>
        <v>0</v>
      </c>
      <c r="AE71" s="73"/>
      <c r="AF71" s="75"/>
    </row>
    <row r="72" spans="1:34" s="70" customFormat="1" ht="15" customHeight="1" x14ac:dyDescent="0.2">
      <c r="A72" s="90" t="s">
        <v>100</v>
      </c>
      <c r="B72" s="91"/>
      <c r="C72" s="91"/>
      <c r="D72" s="91"/>
      <c r="E72" s="91"/>
      <c r="F72" s="91"/>
      <c r="G72" s="91"/>
      <c r="H72" s="68"/>
      <c r="I72" s="69"/>
      <c r="J72" s="66"/>
      <c r="K72" s="79">
        <v>0</v>
      </c>
      <c r="L72" s="47"/>
      <c r="M72" s="66"/>
      <c r="N72" s="66"/>
      <c r="O72" s="79">
        <v>0</v>
      </c>
      <c r="P72" s="47"/>
      <c r="Q72" s="66"/>
      <c r="R72" s="66"/>
      <c r="S72" s="79">
        <v>0</v>
      </c>
      <c r="T72" s="47"/>
      <c r="V72" s="66"/>
      <c r="W72" s="79">
        <v>0</v>
      </c>
      <c r="X72" s="47"/>
      <c r="Z72" s="66"/>
      <c r="AA72" s="79">
        <v>0</v>
      </c>
      <c r="AB72" s="47"/>
      <c r="AC72" s="71">
        <f t="shared" si="38"/>
        <v>0</v>
      </c>
      <c r="AE72" s="73"/>
      <c r="AF72" s="75"/>
    </row>
    <row r="73" spans="1:34" s="70" customFormat="1" ht="15" customHeight="1" x14ac:dyDescent="0.2">
      <c r="A73" s="90" t="s">
        <v>101</v>
      </c>
      <c r="B73" s="91"/>
      <c r="C73" s="91"/>
      <c r="D73" s="91"/>
      <c r="E73" s="91"/>
      <c r="F73" s="91"/>
      <c r="G73" s="91"/>
      <c r="H73" s="68"/>
      <c r="I73" s="69"/>
      <c r="J73" s="66">
        <v>0</v>
      </c>
      <c r="K73" s="66"/>
      <c r="L73" s="47"/>
      <c r="M73" s="66"/>
      <c r="N73" s="66">
        <v>0</v>
      </c>
      <c r="O73" s="74"/>
      <c r="P73" s="47"/>
      <c r="Q73" s="66"/>
      <c r="R73" s="66">
        <v>0</v>
      </c>
      <c r="S73" s="79"/>
      <c r="T73" s="47"/>
      <c r="V73" s="66">
        <v>0</v>
      </c>
      <c r="W73" s="79"/>
      <c r="X73" s="47"/>
      <c r="Z73" s="66">
        <v>0</v>
      </c>
      <c r="AA73" s="79"/>
      <c r="AB73" s="47"/>
      <c r="AC73" s="71">
        <f t="shared" si="38"/>
        <v>0</v>
      </c>
      <c r="AE73" s="73"/>
      <c r="AF73" s="75"/>
    </row>
    <row r="74" spans="1:34" s="70" customFormat="1" ht="15" customHeight="1" x14ac:dyDescent="0.2">
      <c r="A74" s="90" t="s">
        <v>102</v>
      </c>
      <c r="B74" s="91"/>
      <c r="C74" s="91"/>
      <c r="D74" s="91"/>
      <c r="E74" s="91"/>
      <c r="F74" s="91"/>
      <c r="G74" s="91"/>
      <c r="H74" s="68"/>
      <c r="I74" s="69"/>
      <c r="J74" s="66"/>
      <c r="K74" s="79">
        <v>0</v>
      </c>
      <c r="L74" s="47"/>
      <c r="M74" s="66"/>
      <c r="N74" s="66"/>
      <c r="O74" s="79">
        <v>0</v>
      </c>
      <c r="P74" s="47"/>
      <c r="Q74" s="66"/>
      <c r="R74" s="66"/>
      <c r="S74" s="79">
        <v>0</v>
      </c>
      <c r="T74" s="47"/>
      <c r="V74" s="66"/>
      <c r="W74" s="79">
        <v>0</v>
      </c>
      <c r="X74" s="47"/>
      <c r="Z74" s="66"/>
      <c r="AA74" s="79">
        <v>0</v>
      </c>
      <c r="AB74" s="47"/>
      <c r="AC74" s="71">
        <f t="shared" si="38"/>
        <v>0</v>
      </c>
      <c r="AE74" s="73"/>
      <c r="AF74" s="75"/>
    </row>
    <row r="75" spans="1:34" x14ac:dyDescent="0.2">
      <c r="A75" s="4" t="s">
        <v>61</v>
      </c>
      <c r="I75" s="37"/>
      <c r="J75" s="9">
        <v>0</v>
      </c>
      <c r="K75" s="50"/>
      <c r="L75" s="47"/>
      <c r="M75" s="50"/>
      <c r="N75" s="9">
        <v>0</v>
      </c>
      <c r="O75" s="53"/>
      <c r="P75" s="47"/>
      <c r="Q75" s="50"/>
      <c r="R75" s="9">
        <v>0</v>
      </c>
      <c r="S75" s="50"/>
      <c r="T75" s="47"/>
      <c r="U75" s="51"/>
      <c r="V75" s="9">
        <v>0</v>
      </c>
      <c r="W75" s="50"/>
      <c r="X75" s="47"/>
      <c r="Y75" s="51"/>
      <c r="Z75" s="9">
        <v>0</v>
      </c>
      <c r="AA75" s="50"/>
      <c r="AB75" s="47"/>
      <c r="AC75" s="31">
        <f t="shared" si="38"/>
        <v>0</v>
      </c>
      <c r="AE75" s="73"/>
    </row>
    <row r="76" spans="1:34" x14ac:dyDescent="0.2">
      <c r="A76" s="41" t="s">
        <v>62</v>
      </c>
      <c r="I76" s="37"/>
      <c r="J76" s="9">
        <v>0</v>
      </c>
      <c r="K76" s="50"/>
      <c r="L76" s="47"/>
      <c r="M76" s="50"/>
      <c r="N76" s="9">
        <v>0</v>
      </c>
      <c r="O76" s="53"/>
      <c r="P76" s="47"/>
      <c r="Q76" s="50"/>
      <c r="R76" s="9">
        <v>0</v>
      </c>
      <c r="S76" s="50"/>
      <c r="T76" s="47"/>
      <c r="U76" s="51"/>
      <c r="V76" s="9">
        <v>0</v>
      </c>
      <c r="W76" s="50"/>
      <c r="X76" s="47"/>
      <c r="Y76" s="51"/>
      <c r="Z76" s="9">
        <v>0</v>
      </c>
      <c r="AA76" s="51"/>
      <c r="AB76" s="47"/>
      <c r="AC76" s="31">
        <f t="shared" si="38"/>
        <v>0</v>
      </c>
      <c r="AE76" s="73"/>
    </row>
    <row r="77" spans="1:34" x14ac:dyDescent="0.2">
      <c r="A77" s="41"/>
      <c r="I77" s="52"/>
      <c r="J77" s="50"/>
      <c r="K77" s="50"/>
      <c r="L77" s="47"/>
      <c r="M77" s="50"/>
      <c r="N77" s="50"/>
      <c r="O77" s="53"/>
      <c r="P77" s="47"/>
      <c r="Q77" s="50"/>
      <c r="R77" s="50"/>
      <c r="S77" s="50"/>
      <c r="T77" s="47"/>
      <c r="U77" s="51"/>
      <c r="V77" s="50"/>
      <c r="W77" s="50"/>
      <c r="X77" s="47"/>
      <c r="Y77" s="51"/>
      <c r="Z77" s="50"/>
      <c r="AA77" s="51"/>
      <c r="AB77" s="47"/>
      <c r="AC77" s="31"/>
      <c r="AE77" s="73"/>
    </row>
    <row r="78" spans="1:34" ht="25.5" x14ac:dyDescent="0.2">
      <c r="A78" s="41" t="s">
        <v>79</v>
      </c>
      <c r="B78" s="1"/>
      <c r="C78" s="40" t="s">
        <v>84</v>
      </c>
      <c r="D78" s="56" t="s">
        <v>81</v>
      </c>
      <c r="E78" s="56" t="s">
        <v>82</v>
      </c>
      <c r="F78" s="60" t="s">
        <v>83</v>
      </c>
      <c r="G78" s="60" t="s">
        <v>85</v>
      </c>
      <c r="H78" s="58" t="s">
        <v>86</v>
      </c>
      <c r="I78" s="52"/>
      <c r="J78" s="9">
        <f>SUM(I79:I83)</f>
        <v>0</v>
      </c>
      <c r="K78" s="50"/>
      <c r="L78" s="47"/>
      <c r="M78" s="50"/>
      <c r="N78" s="36">
        <f>SUM(M79:M83)</f>
        <v>0</v>
      </c>
      <c r="O78" s="53"/>
      <c r="P78" s="47"/>
      <c r="Q78" s="50"/>
      <c r="R78" s="36">
        <f>SUM(Q79:Q83)</f>
        <v>0</v>
      </c>
      <c r="S78" s="50"/>
      <c r="T78" s="47"/>
      <c r="U78" s="51"/>
      <c r="V78" s="36">
        <f>SUM(U79:U83)</f>
        <v>0</v>
      </c>
      <c r="W78" s="50"/>
      <c r="X78" s="47"/>
      <c r="Y78" s="51"/>
      <c r="Z78" s="36">
        <f>SUM(Y79:Y83)</f>
        <v>0</v>
      </c>
      <c r="AA78" s="50"/>
      <c r="AB78" s="47"/>
      <c r="AC78" s="46">
        <f t="shared" si="38"/>
        <v>0</v>
      </c>
      <c r="AE78" s="73"/>
    </row>
    <row r="79" spans="1:34" x14ac:dyDescent="0.2">
      <c r="A79" s="41" t="s">
        <v>103</v>
      </c>
      <c r="B79" s="45">
        <v>978</v>
      </c>
      <c r="D79" s="39"/>
      <c r="I79" s="37">
        <f>(B79*C79)*H79</f>
        <v>0</v>
      </c>
      <c r="J79" s="50"/>
      <c r="K79" s="50"/>
      <c r="L79" s="47"/>
      <c r="M79" s="54">
        <f>(B79*D79)*H79</f>
        <v>0</v>
      </c>
      <c r="N79" s="50"/>
      <c r="O79" s="53"/>
      <c r="P79" s="47"/>
      <c r="Q79" s="54">
        <f>(B79*E79)*H79</f>
        <v>0</v>
      </c>
      <c r="R79" s="50"/>
      <c r="S79" s="50"/>
      <c r="T79" s="47"/>
      <c r="U79" s="54">
        <f>(B79*F79)*H79</f>
        <v>0</v>
      </c>
      <c r="V79" s="50"/>
      <c r="W79" s="50"/>
      <c r="X79" s="47"/>
      <c r="Y79" s="54">
        <f>(B79*G79)*H79</f>
        <v>0</v>
      </c>
      <c r="Z79" s="50"/>
      <c r="AA79" s="50"/>
      <c r="AB79" s="47"/>
      <c r="AC79" s="46"/>
      <c r="AE79" s="73"/>
    </row>
    <row r="80" spans="1:34" x14ac:dyDescent="0.2">
      <c r="A80" s="41" t="s">
        <v>104</v>
      </c>
      <c r="B80" s="45">
        <v>1027</v>
      </c>
      <c r="D80" s="39"/>
      <c r="I80" s="37">
        <f t="shared" ref="I80:I83" si="39">(B80*C80)*H80</f>
        <v>0</v>
      </c>
      <c r="J80" s="50"/>
      <c r="K80" s="50"/>
      <c r="L80" s="47"/>
      <c r="M80" s="54">
        <f>(B80*D80)*H80</f>
        <v>0</v>
      </c>
      <c r="N80" s="50"/>
      <c r="O80" s="53"/>
      <c r="P80" s="47"/>
      <c r="Q80" s="54">
        <f>(B80*E80)*H80</f>
        <v>0</v>
      </c>
      <c r="R80" s="50"/>
      <c r="S80" s="50"/>
      <c r="T80" s="47"/>
      <c r="U80" s="54">
        <f>(B80*F80)*H80</f>
        <v>0</v>
      </c>
      <c r="V80" s="50"/>
      <c r="W80" s="50"/>
      <c r="X80" s="47"/>
      <c r="Y80" s="54">
        <f>(B80*G80)*H80</f>
        <v>0</v>
      </c>
      <c r="Z80" s="50"/>
      <c r="AA80" s="50"/>
      <c r="AB80" s="47"/>
      <c r="AC80" s="46"/>
      <c r="AE80" s="73"/>
    </row>
    <row r="81" spans="1:31" x14ac:dyDescent="0.2">
      <c r="A81" s="41" t="s">
        <v>105</v>
      </c>
      <c r="B81" s="45">
        <v>1078</v>
      </c>
      <c r="D81" s="39"/>
      <c r="I81" s="37">
        <f t="shared" si="39"/>
        <v>0</v>
      </c>
      <c r="J81" s="50"/>
      <c r="K81" s="50"/>
      <c r="L81" s="47"/>
      <c r="M81" s="54">
        <f>(B81*D81)*H81</f>
        <v>0</v>
      </c>
      <c r="N81" s="50"/>
      <c r="O81" s="53"/>
      <c r="P81" s="47"/>
      <c r="Q81" s="54">
        <f>(B81*E81)*H81</f>
        <v>0</v>
      </c>
      <c r="R81" s="50"/>
      <c r="S81" s="50"/>
      <c r="T81" s="47"/>
      <c r="U81" s="54">
        <f>(B81*F81)*H81</f>
        <v>0</v>
      </c>
      <c r="V81" s="50"/>
      <c r="W81" s="50"/>
      <c r="X81" s="47"/>
      <c r="Y81" s="54">
        <f t="shared" ref="Y81:Y82" si="40">(B81*G81)*H81</f>
        <v>0</v>
      </c>
      <c r="Z81" s="50"/>
      <c r="AA81" s="50"/>
      <c r="AB81" s="47"/>
      <c r="AC81" s="46"/>
      <c r="AE81" s="73"/>
    </row>
    <row r="82" spans="1:31" x14ac:dyDescent="0.2">
      <c r="A82" s="41" t="s">
        <v>106</v>
      </c>
      <c r="B82" s="45">
        <v>1132</v>
      </c>
      <c r="D82" s="39"/>
      <c r="I82" s="37">
        <f t="shared" si="39"/>
        <v>0</v>
      </c>
      <c r="J82" s="50"/>
      <c r="K82" s="50"/>
      <c r="L82" s="47"/>
      <c r="M82" s="54">
        <f>(B82*D82)*H82</f>
        <v>0</v>
      </c>
      <c r="N82" s="50"/>
      <c r="O82" s="53"/>
      <c r="P82" s="47"/>
      <c r="Q82" s="54">
        <f>(B82*E82)*H82</f>
        <v>0</v>
      </c>
      <c r="R82" s="50"/>
      <c r="S82" s="50"/>
      <c r="T82" s="47"/>
      <c r="U82" s="54">
        <f>(B82*F82)*H82</f>
        <v>0</v>
      </c>
      <c r="V82" s="50"/>
      <c r="W82" s="50"/>
      <c r="X82" s="47"/>
      <c r="Y82" s="54">
        <f t="shared" si="40"/>
        <v>0</v>
      </c>
      <c r="Z82" s="50"/>
      <c r="AA82" s="50"/>
      <c r="AB82" s="47"/>
      <c r="AC82" s="46"/>
      <c r="AE82" s="73"/>
    </row>
    <row r="83" spans="1:31" x14ac:dyDescent="0.2">
      <c r="A83" s="41" t="s">
        <v>115</v>
      </c>
      <c r="B83" s="45">
        <f>B82*1.05</f>
        <v>1188.6000000000001</v>
      </c>
      <c r="C83" s="36"/>
      <c r="D83" s="39"/>
      <c r="I83" s="37">
        <f t="shared" si="39"/>
        <v>0</v>
      </c>
      <c r="J83" s="50"/>
      <c r="K83" s="50"/>
      <c r="L83" s="47"/>
      <c r="M83" s="54">
        <f>(B83*D83)*H83</f>
        <v>0</v>
      </c>
      <c r="N83" s="50"/>
      <c r="O83" s="53"/>
      <c r="P83" s="47"/>
      <c r="Q83" s="54">
        <f>(B83*E83)*H83</f>
        <v>0</v>
      </c>
      <c r="R83" s="50"/>
      <c r="S83" s="50"/>
      <c r="T83" s="47"/>
      <c r="U83" s="54">
        <f t="shared" ref="U83" si="41">(B83*F83)*H83</f>
        <v>0</v>
      </c>
      <c r="V83" s="50"/>
      <c r="W83" s="50"/>
      <c r="X83" s="47"/>
      <c r="Y83" s="54">
        <f>(B83*G83)*H83</f>
        <v>0</v>
      </c>
      <c r="Z83" s="50"/>
      <c r="AA83" s="50"/>
      <c r="AB83" s="47"/>
      <c r="AC83" s="46"/>
      <c r="AE83" s="73"/>
    </row>
    <row r="84" spans="1:31" ht="15" customHeight="1" x14ac:dyDescent="0.2">
      <c r="A84" s="40" t="s">
        <v>80</v>
      </c>
      <c r="F84" s="61"/>
      <c r="G84" s="61"/>
      <c r="H84" s="59"/>
      <c r="I84" s="52"/>
      <c r="J84" s="9">
        <f>SUM(I85:I89)</f>
        <v>0</v>
      </c>
      <c r="K84" s="50"/>
      <c r="L84" s="47"/>
      <c r="M84" s="50"/>
      <c r="N84" s="9">
        <f>SUM(M85:M89)</f>
        <v>0</v>
      </c>
      <c r="O84" s="53"/>
      <c r="P84" s="47"/>
      <c r="Q84" s="50"/>
      <c r="R84" s="9">
        <f>SUM(Q85:Q89)</f>
        <v>0</v>
      </c>
      <c r="S84" s="50"/>
      <c r="T84" s="47"/>
      <c r="U84" s="51"/>
      <c r="V84" s="9">
        <f>SUM(U85:U89)</f>
        <v>0</v>
      </c>
      <c r="W84" s="50"/>
      <c r="X84" s="47"/>
      <c r="Y84" s="50"/>
      <c r="Z84" s="9">
        <f>SUM(Y85:Y89)</f>
        <v>0</v>
      </c>
      <c r="AA84" s="50"/>
      <c r="AB84" s="47"/>
      <c r="AC84" s="31">
        <f>SUM(J84:AB84)</f>
        <v>0</v>
      </c>
      <c r="AE84" s="73"/>
    </row>
    <row r="85" spans="1:31" ht="15" customHeight="1" x14ac:dyDescent="0.2">
      <c r="A85" s="41" t="s">
        <v>103</v>
      </c>
      <c r="B85" s="45">
        <v>134</v>
      </c>
      <c r="I85" s="37">
        <f t="shared" ref="I85:I89" si="42">(B85*C85)*H85</f>
        <v>0</v>
      </c>
      <c r="J85" s="50"/>
      <c r="K85" s="50"/>
      <c r="L85" s="47"/>
      <c r="M85" s="54">
        <f>(B85*D85)*H85</f>
        <v>0</v>
      </c>
      <c r="N85" s="50"/>
      <c r="O85" s="53"/>
      <c r="P85" s="47"/>
      <c r="Q85" s="54">
        <f>(B85*E85)*H85</f>
        <v>0</v>
      </c>
      <c r="R85" s="50"/>
      <c r="S85" s="50"/>
      <c r="T85" s="47"/>
      <c r="U85" s="54">
        <f>(B85*F85)*H85</f>
        <v>0</v>
      </c>
      <c r="V85" s="50"/>
      <c r="W85" s="50"/>
      <c r="X85" s="47"/>
      <c r="Y85" s="54">
        <f>(B85*G85)*H85</f>
        <v>0</v>
      </c>
      <c r="Z85" s="50"/>
      <c r="AA85" s="50"/>
      <c r="AB85" s="47"/>
      <c r="AC85" s="31"/>
      <c r="AE85" s="73"/>
    </row>
    <row r="86" spans="1:31" ht="15" customHeight="1" x14ac:dyDescent="0.2">
      <c r="A86" s="41" t="s">
        <v>104</v>
      </c>
      <c r="B86" s="45">
        <v>141</v>
      </c>
      <c r="I86" s="37">
        <f t="shared" si="42"/>
        <v>0</v>
      </c>
      <c r="J86" s="50"/>
      <c r="K86" s="50"/>
      <c r="L86" s="47"/>
      <c r="M86" s="54">
        <f>(B86*D86)*H86</f>
        <v>0</v>
      </c>
      <c r="N86" s="50"/>
      <c r="O86" s="53"/>
      <c r="P86" s="47"/>
      <c r="Q86" s="54">
        <f>(B86*E86)*H86</f>
        <v>0</v>
      </c>
      <c r="R86" s="50"/>
      <c r="S86" s="50"/>
      <c r="T86" s="47"/>
      <c r="U86" s="54">
        <f>(B86*F86)*H86</f>
        <v>0</v>
      </c>
      <c r="V86" s="50"/>
      <c r="W86" s="50"/>
      <c r="X86" s="47"/>
      <c r="Y86" s="54">
        <f>(B86*G86)*H86</f>
        <v>0</v>
      </c>
      <c r="Z86" s="50"/>
      <c r="AA86" s="50"/>
      <c r="AB86" s="47"/>
      <c r="AC86" s="31"/>
      <c r="AE86" s="73"/>
    </row>
    <row r="87" spans="1:31" ht="15" customHeight="1" x14ac:dyDescent="0.2">
      <c r="A87" s="41" t="s">
        <v>105</v>
      </c>
      <c r="B87" s="45">
        <v>148</v>
      </c>
      <c r="I87" s="37">
        <f t="shared" si="42"/>
        <v>0</v>
      </c>
      <c r="J87" s="50"/>
      <c r="K87" s="50"/>
      <c r="L87" s="47"/>
      <c r="M87" s="54">
        <f>(B87*D87)*H87</f>
        <v>0</v>
      </c>
      <c r="N87" s="50"/>
      <c r="O87" s="53"/>
      <c r="P87" s="47"/>
      <c r="Q87" s="54">
        <f>(B87*E87)*H87</f>
        <v>0</v>
      </c>
      <c r="R87" s="50"/>
      <c r="S87" s="50"/>
      <c r="T87" s="47"/>
      <c r="U87" s="54">
        <f t="shared" ref="U87:U89" si="43">(B87*F87)*H87</f>
        <v>0</v>
      </c>
      <c r="V87" s="50"/>
      <c r="W87" s="50"/>
      <c r="X87" s="47"/>
      <c r="Y87" s="54">
        <f t="shared" ref="Y87:Y89" si="44">(B87*G87)*H87</f>
        <v>0</v>
      </c>
      <c r="Z87" s="50"/>
      <c r="AA87" s="50"/>
      <c r="AB87" s="47"/>
      <c r="AC87" s="31"/>
      <c r="AE87" s="73"/>
    </row>
    <row r="88" spans="1:31" ht="15" customHeight="1" x14ac:dyDescent="0.2">
      <c r="A88" s="41" t="s">
        <v>106</v>
      </c>
      <c r="B88" s="45">
        <v>155</v>
      </c>
      <c r="I88" s="37">
        <f t="shared" si="42"/>
        <v>0</v>
      </c>
      <c r="J88" s="50"/>
      <c r="K88" s="50"/>
      <c r="L88" s="47"/>
      <c r="M88" s="54">
        <f>(B88*D88)*H88</f>
        <v>0</v>
      </c>
      <c r="N88" s="50"/>
      <c r="O88" s="53"/>
      <c r="P88" s="47"/>
      <c r="Q88" s="54">
        <f>(B88*E88)*H88</f>
        <v>0</v>
      </c>
      <c r="R88" s="50"/>
      <c r="S88" s="50"/>
      <c r="T88" s="47"/>
      <c r="U88" s="54">
        <f t="shared" si="43"/>
        <v>0</v>
      </c>
      <c r="V88" s="50"/>
      <c r="W88" s="50"/>
      <c r="X88" s="47"/>
      <c r="Y88" s="54">
        <f t="shared" si="44"/>
        <v>0</v>
      </c>
      <c r="Z88" s="50"/>
      <c r="AA88" s="50"/>
      <c r="AB88" s="47"/>
      <c r="AC88" s="31"/>
      <c r="AE88" s="73"/>
    </row>
    <row r="89" spans="1:31" ht="15" customHeight="1" x14ac:dyDescent="0.2">
      <c r="A89" s="41" t="s">
        <v>115</v>
      </c>
      <c r="B89" s="45">
        <f>B88*1.05</f>
        <v>162.75</v>
      </c>
      <c r="I89" s="37">
        <f t="shared" si="42"/>
        <v>0</v>
      </c>
      <c r="J89" s="50"/>
      <c r="K89" s="50"/>
      <c r="L89" s="47"/>
      <c r="M89" s="54">
        <f>(B89*D89)*H89</f>
        <v>0</v>
      </c>
      <c r="N89" s="50"/>
      <c r="O89" s="53"/>
      <c r="P89" s="47"/>
      <c r="Q89" s="54">
        <f>(B89*E89)*H89</f>
        <v>0</v>
      </c>
      <c r="R89" s="50"/>
      <c r="S89" s="50"/>
      <c r="T89" s="47"/>
      <c r="U89" s="54">
        <f t="shared" si="43"/>
        <v>0</v>
      </c>
      <c r="V89" s="50"/>
      <c r="W89" s="50"/>
      <c r="X89" s="47"/>
      <c r="Y89" s="54">
        <f t="shared" si="44"/>
        <v>0</v>
      </c>
      <c r="Z89" s="50"/>
      <c r="AA89" s="50"/>
      <c r="AB89" s="47"/>
      <c r="AC89" s="31"/>
      <c r="AE89" s="73"/>
    </row>
    <row r="90" spans="1:31" x14ac:dyDescent="0.2">
      <c r="A90" s="4" t="s">
        <v>63</v>
      </c>
      <c r="C90" s="8"/>
      <c r="I90" s="37"/>
      <c r="J90" s="9">
        <v>0</v>
      </c>
      <c r="K90" s="50"/>
      <c r="L90" s="47"/>
      <c r="M90" s="50"/>
      <c r="N90" s="9">
        <v>0</v>
      </c>
      <c r="O90" s="53"/>
      <c r="P90" s="47"/>
      <c r="Q90" s="50"/>
      <c r="R90" s="9">
        <v>0</v>
      </c>
      <c r="S90" s="50"/>
      <c r="T90" s="47"/>
      <c r="U90" s="51"/>
      <c r="V90" s="9">
        <v>0</v>
      </c>
      <c r="W90" s="50"/>
      <c r="X90" s="47"/>
      <c r="Y90" s="51"/>
      <c r="Z90" s="9">
        <v>0</v>
      </c>
      <c r="AA90" s="50"/>
      <c r="AB90" s="47"/>
      <c r="AC90" s="29">
        <v>0</v>
      </c>
      <c r="AE90" s="73"/>
    </row>
    <row r="91" spans="1:31" x14ac:dyDescent="0.2">
      <c r="A91" t="s">
        <v>44</v>
      </c>
      <c r="I91" s="37"/>
      <c r="J91" s="19">
        <f>SUM(J59:K90)</f>
        <v>0</v>
      </c>
      <c r="K91" s="48"/>
      <c r="L91" s="49"/>
      <c r="M91" s="48"/>
      <c r="N91" s="19">
        <f>SUM(N59:O90)</f>
        <v>0</v>
      </c>
      <c r="O91" s="52"/>
      <c r="P91" s="49"/>
      <c r="Q91" s="48"/>
      <c r="R91" s="19">
        <f>SUM(R59:S90)</f>
        <v>0</v>
      </c>
      <c r="S91" s="48"/>
      <c r="T91" s="49"/>
      <c r="U91" s="51"/>
      <c r="V91" s="19">
        <f>SUM(V59:W90)</f>
        <v>0</v>
      </c>
      <c r="W91" s="48"/>
      <c r="X91" s="49"/>
      <c r="Y91" s="51"/>
      <c r="Z91" s="19">
        <f>SUM(Z59:AA90)</f>
        <v>0</v>
      </c>
      <c r="AA91" s="48"/>
      <c r="AB91" s="49"/>
      <c r="AC91" s="30">
        <f>SUM(J91:AB91)</f>
        <v>0</v>
      </c>
      <c r="AE91" s="73"/>
    </row>
    <row r="92" spans="1:31" x14ac:dyDescent="0.2">
      <c r="I92" s="37"/>
      <c r="J92" s="7"/>
      <c r="K92" s="48"/>
      <c r="L92" s="49"/>
      <c r="M92" s="48"/>
      <c r="N92" s="7"/>
      <c r="O92" s="52"/>
      <c r="P92" s="49"/>
      <c r="Q92" s="48"/>
      <c r="R92" s="7"/>
      <c r="S92" s="48"/>
      <c r="T92" s="49"/>
      <c r="U92" s="51"/>
      <c r="V92" s="7"/>
      <c r="W92" s="48"/>
      <c r="X92" s="49"/>
      <c r="Y92" s="51"/>
      <c r="Z92" s="7"/>
      <c r="AA92" s="48"/>
      <c r="AB92" s="49"/>
      <c r="AC92" s="31"/>
      <c r="AE92" s="73"/>
    </row>
    <row r="93" spans="1:31" x14ac:dyDescent="0.2">
      <c r="A93" t="s">
        <v>45</v>
      </c>
      <c r="I93" s="37"/>
      <c r="J93" s="19">
        <f>J35+J44+J49+J56+J91</f>
        <v>0</v>
      </c>
      <c r="K93" s="48"/>
      <c r="L93" s="49"/>
      <c r="M93" s="48"/>
      <c r="N93" s="19">
        <f>N35+N44+N49+N56+N91</f>
        <v>0</v>
      </c>
      <c r="O93" s="52"/>
      <c r="P93" s="49"/>
      <c r="Q93" s="48"/>
      <c r="R93" s="19">
        <f>R35+R44+R49+R56+R91</f>
        <v>0</v>
      </c>
      <c r="S93" s="48"/>
      <c r="T93" s="49"/>
      <c r="U93" s="51"/>
      <c r="V93" s="19">
        <f>V35+V44+V49+V56+V91</f>
        <v>0</v>
      </c>
      <c r="W93" s="48"/>
      <c r="X93" s="49"/>
      <c r="Y93" s="51"/>
      <c r="Z93" s="19">
        <f>Z35+Z44+Z49+Z56+Z91</f>
        <v>0</v>
      </c>
      <c r="AA93" s="48"/>
      <c r="AB93" s="49"/>
      <c r="AC93" s="89">
        <f>AC35+AC44+AC49+AC56+AC91</f>
        <v>0</v>
      </c>
      <c r="AE93" s="73"/>
    </row>
    <row r="94" spans="1:31" x14ac:dyDescent="0.2">
      <c r="I94" s="37"/>
      <c r="J94" s="7"/>
      <c r="K94" s="48"/>
      <c r="L94" s="49"/>
      <c r="M94" s="48"/>
      <c r="N94" s="7"/>
      <c r="O94" s="52"/>
      <c r="P94" s="49"/>
      <c r="Q94" s="48"/>
      <c r="R94" s="7"/>
      <c r="S94" s="48"/>
      <c r="T94" s="49"/>
      <c r="U94" s="51"/>
      <c r="V94" s="7"/>
      <c r="W94" s="48"/>
      <c r="X94" s="49"/>
      <c r="Y94" s="51"/>
      <c r="Z94" s="7"/>
      <c r="AA94" s="48"/>
      <c r="AB94" s="49"/>
      <c r="AC94" s="31"/>
    </row>
    <row r="95" spans="1:31" x14ac:dyDescent="0.2">
      <c r="A95" s="40" t="s">
        <v>74</v>
      </c>
      <c r="I95" s="37"/>
      <c r="J95" s="42">
        <f>J93-J44-J56-IF(SUM(J65:K66)&gt;25000,SUM(J65:K66)-25000,0)-IF(SUM(J67:K68)&gt;25000,SUM(J67:K68)-25000,0)-IF(SUM(J69:K70)&gt;25000,SUM(J69:K70)-25000,0)-IF(SUM(J71:K72)&gt;25000,SUM(J71:K72)-25000,0)-IF(SUM(J73:K74)&gt;25000,SUM(J73:K74)-25000,0)-J78</f>
        <v>0</v>
      </c>
      <c r="K95" s="48"/>
      <c r="L95" s="49"/>
      <c r="M95" s="48"/>
      <c r="N95" s="42">
        <f>N93-N44-N56-IF(SUM(J65:K66)&lt;25000,(IF(SUM(N65:O66)&lt;SUM(25000-SUM(J65:K66)),0,(IF(SUM(N65:O66)=0,0,SUM(SUM(N65:O66)-SUM(25000-SUM(J65:K66))))))),SUM(N65:O66))-IF(SUM(J67:K68)&lt;25000,(IF(SUM(N67:O68)&lt;SUM(25000-SUM(J67:K68)),0,(IF(SUM(N67:O68)=0,0,SUM(SUM(N67:O68)-SUM(25000-SUM(J67:K68))))))),SUM(N67:O68))-IF(SUM(J69:K70)&lt;25000,(IF(SUM(N69:O70)&lt;SUM(25000-SUM(J69:K70)),0,(IF(SUM(N69:O70)=0,0,SUM(SUM(N69:O70)-SUM(25000-SUM(J69:K70))))))),SUM(N69:O70))-IF(SUM(J71:K72)&lt;25000,(IF(SUM(N71:O72)&lt;SUM(25000-SUM(J71:K72)),0,(IF(SUM(N71:O72)=0,0,SUM(SUM(N71:O72)-SUM(25000-SUM(J71:K72))))))),SUM(N71:O72))-IF(SUM(J73:K74)&lt;25000,(IF(SUM(N73:O74)&lt;SUM(25000-SUM(J73:K74)),0,(IF(SUM(N73:O74)=0,0,SUM(SUM(N73:O74)-SUM(25000-SUM(J73:K74))))))),SUM(N73:O74))-N78</f>
        <v>0</v>
      </c>
      <c r="O95" s="52"/>
      <c r="P95" s="49"/>
      <c r="Q95" s="48"/>
      <c r="R95" s="7">
        <f>R93-R44-R56-IF(SUM(J65:K66,N65:O66)&lt;25000,(IF(SUM(R65:S66)&lt;SUM(25000-SUM(J65:K66,N65:O66)),0,(IF(SUM(R65:S66)=0,0,SUM(SUM(R65:S66)-SUM(25000-SUM(J65:K66,N65:O66))))))),SUM(R65:S66))-IF(SUM(J67:K68,N67:O68)&lt;25000,(IF(SUM(R67:S68)&lt;SUM(25000-SUM(J67:K68,N67:O68)),0,(IF(SUM(R67:S68)=0,0,SUM(SUM(R67:S68)-SUM(25000-SUM(J67:K68,N67:O68))))))),SUM(R67:S68))-IF(SUM(J69:K70,N69:O70)&lt;25000,(IF(SUM(R69:S70)&lt;SUM(25000-SUM(J69:K70,N69:O70)),0,(IF(SUM(R69:S70)=0,0,SUM(SUM(R69:S70)-SUM(25000-SUM(J69:K70,N69:O70))))))),SUM(R69:S70))-IF(SUM(J71:K72,N71:O72)&lt;25000,(IF(SUM(R71:S72)&lt;SUM(25000-SUM(J71:K72,N71:O72)),0,(IF(SUM(R71:S72)=0,0,SUM(SUM(R71:S72)-SUM(25000-SUM(J71:K72,N71:O72))))))),SUM(R71:S72))-IF(SUM(J73:K74,N73:O74)&lt;25000,(IF(SUM(R73:S74)&lt;SUM(25000-SUM(J73:K74,N73:O74)),0,(IF(SUM(R73:S74)=0,0,SUM(SUM(R73:S74)-SUM(25000-SUM(J73:K74,N73:O74))))))),SUM(R73:S74))-R78</f>
        <v>0</v>
      </c>
      <c r="S95" s="48"/>
      <c r="T95" s="49"/>
      <c r="U95" s="51"/>
      <c r="V95" s="7">
        <f>V93-V44-V56-IF(SUM(J65:K66,N65:O66,R65:S66)&lt;25000,(IF(SUM(V65:W66)&lt;SUM(25000-SUM(J65:K66,N65:O66,R65:S66)),0,(IF(SUM(R65:S66)=0,0,SUM(SUM(V65:W66)-SUM(25000-SUM(J65:K66,N65:O66,R65:S66))))))),SUM(V65:W66))-IF(SUM(J67:K68,N67:O68,R67:S68)&lt;25000,(IF(SUM(V67:W68)&lt;SUM(25000-SUM(J67:K68,N67:O68,R67:S68)),0,(IF(SUM(V67:W68)=0,0,SUM(SUM(V67:W68)-SUM(25000-SUM(J67:K68,N67:O68,R67:S68))))))),SUM(V67:W68))-IF(SUM(J69:K70,N69:O70,R69:S70)&lt;25000,(IF(SUM(V69:W70)&lt;SUM(25000-SUM(J69:K70,N69:O70,R69:S70)),0,(IF(SUM(V69:W70)=0,0,SUM(SUM(V69:W70)-SUM(25000-SUM(J69:K70,N69:O70,R69:S70))))))),SUM(V69:W70))-IF(SUM(J71:K72,N71:O72,R71:S72)&lt;25000,(IF(SUM(V71:W72)&lt;SUM(25000-SUM(J71:K72,N71:O72,R71:S72)),0,(IF(SUM(V71:W72)=0,0,SUM(SUM(V71:W72)-SUM(25000-SUM(J71:K72,N71:O72,R71:S72))))))),SUM(V71:W72))-IF(SUM(J73:K74,N73:O74,R73:S74)&lt;25000,(IF(SUM(V73:W74)&lt;SUM(25000-SUM(J73:K74,N73:O74,R73:S74)),0,(IF(SUM(V73:W74)=0,0,SUM(SUM(V73:W74)-SUM(25000-SUM(J73:K74,N73:O74,R73:S74))))))),SUM(V73:W74))-V78</f>
        <v>0</v>
      </c>
      <c r="W95" s="48"/>
      <c r="X95" s="49"/>
      <c r="Y95" s="51"/>
      <c r="Z95" s="7">
        <f>Z93-Z44-Z56-IF(SUM(J65:K66,N65:O66,R65:S66,V65:W66)&lt;25000,(IF(SUM(Z65:AA66)&lt;SUM(25000-SUM(J65:K66,N65:O66,R65:S66,V65:W66)),0,(IF(SUM(Z65:AA66)=0,0,SUM(SUM(Z65:AA66)-SUM(25000-SUM(J65:K66,N65:O66,R65:S66,V65:W66))))))),SUM(Z65:AA66))-IF(SUM(J67:K68,N67:O68,R67:S68,V67:W68)&lt;25000,(IF(SUM(Z67:AA68)&lt;SUM(25000-SUM(J67:K68,N67:O68,R67:S68,V67:W68)),0,(IF(SUM(Z67:AA68)=0,0,SUM(SUM(Z67:AA68)-SUM(25000-SUM(J67:K68,N67:O68,R67:S68,V67:W68))))))),SUM(Z67:AA68))-IF(SUM(J69:K70,N69:O70,R69:S70,V69:W70)&lt;25000,(IF(SUM(Z69:AA70)&lt;SUM(25000-SUM(J69:K70,N69:O70,R69:S70,V69:W70)),0,(IF(SUM(Z69:AA70)=0,0,SUM(SUM(Z69:AA70)-SUM(25000-SUM(J69:K70,N69:O70,R69:S70,V69:W70))))))),SUM(Z69:AA70))-IF(SUM(J71:K72,N71:O72,R71:S72,V71:W72)&lt;25000,(IF(SUM(Z71:AA72)&lt;SUM(25000-SUM(J71:K72,N71:O72,R71:S72,V71:W72)),0,(IF(SUM(Z71:AA72)=0,0,SUM(SUM(Z71:AA72)-SUM(25000-SUM(J71:K72,N71:O72,R71:S72,V71:W72))))))),SUM(Z71:AA72))-IF(SUM(J73:K74,N73:O74,R73:S74,V73:W74)&lt;25000,(IF(SUM(Z73:AA74)&lt;SUM(25000-SUM(J73:K74,N73:O74,R73:S74,V73:W74)),0,(IF(SUM(Z73:AA74)=0,0,SUM(SUM(Z73:AA74)-SUM(25000-SUM(J73:K74,N73:O74,R73:S74,V73:W74))))))),SUM(Z73:AA74))-Z78</f>
        <v>0</v>
      </c>
      <c r="AA95" s="48"/>
      <c r="AB95" s="49"/>
      <c r="AC95" s="31">
        <f>SUM(J95:AB95)</f>
        <v>0</v>
      </c>
    </row>
    <row r="96" spans="1:31" x14ac:dyDescent="0.2">
      <c r="I96" s="37"/>
      <c r="J96" s="7"/>
      <c r="K96" s="48"/>
      <c r="L96" s="49"/>
      <c r="M96" s="48"/>
      <c r="N96" s="7"/>
      <c r="O96" s="52"/>
      <c r="P96" s="49"/>
      <c r="Q96" s="48"/>
      <c r="R96" s="7"/>
      <c r="S96" s="48"/>
      <c r="T96" s="49"/>
      <c r="U96" s="51"/>
      <c r="V96" s="7"/>
      <c r="W96" s="48"/>
      <c r="X96" s="49"/>
      <c r="Y96" s="51"/>
      <c r="Z96" s="7"/>
      <c r="AA96" s="48"/>
      <c r="AB96" s="49"/>
      <c r="AC96" s="31"/>
      <c r="AE96" s="73"/>
    </row>
    <row r="97" spans="1:32" x14ac:dyDescent="0.2">
      <c r="A97" t="s">
        <v>46</v>
      </c>
      <c r="I97" s="36"/>
      <c r="J97" s="42"/>
      <c r="K97" s="48"/>
      <c r="L97" s="49"/>
      <c r="M97" s="48"/>
      <c r="N97" s="42"/>
      <c r="O97" s="52"/>
      <c r="P97" s="49"/>
      <c r="Q97" s="48"/>
      <c r="R97" s="42"/>
      <c r="S97" s="48"/>
      <c r="T97" s="49"/>
      <c r="U97" s="51"/>
      <c r="V97" s="42"/>
      <c r="W97" s="48"/>
      <c r="X97" s="49"/>
      <c r="Y97" s="51"/>
      <c r="Z97" s="42"/>
      <c r="AA97" s="48"/>
      <c r="AB97" s="49"/>
      <c r="AC97" s="31"/>
      <c r="AE97" s="73"/>
    </row>
    <row r="98" spans="1:32" x14ac:dyDescent="0.2">
      <c r="A98" s="80">
        <v>0.42857000000000001</v>
      </c>
      <c r="B98" s="40" t="s">
        <v>107</v>
      </c>
      <c r="I98" s="37"/>
      <c r="J98" s="42">
        <f>ROUND($A$98*J93,0)</f>
        <v>0</v>
      </c>
      <c r="K98" s="48"/>
      <c r="L98" s="49"/>
      <c r="M98" s="48"/>
      <c r="N98" s="42">
        <f>ROUND($A$98*N93,0)</f>
        <v>0</v>
      </c>
      <c r="O98" s="52"/>
      <c r="P98" s="49"/>
      <c r="Q98" s="48"/>
      <c r="R98" s="42">
        <f>ROUND($A$98*R93,0)</f>
        <v>0</v>
      </c>
      <c r="S98" s="48"/>
      <c r="T98" s="49"/>
      <c r="U98" s="51"/>
      <c r="V98" s="42">
        <f>ROUND($A$98*V93,0)</f>
        <v>0</v>
      </c>
      <c r="W98" s="48"/>
      <c r="X98" s="49"/>
      <c r="Y98" s="51"/>
      <c r="Z98" s="42">
        <f>ROUND($A$98*Z93,0)</f>
        <v>0</v>
      </c>
      <c r="AA98" s="48"/>
      <c r="AB98" s="49"/>
      <c r="AC98" s="31">
        <f>SUM(J98:AB98)</f>
        <v>0</v>
      </c>
      <c r="AE98" s="73"/>
    </row>
    <row r="99" spans="1:32" x14ac:dyDescent="0.2">
      <c r="A99" s="80">
        <v>0.45500000000000002</v>
      </c>
      <c r="B99" s="40" t="s">
        <v>108</v>
      </c>
      <c r="I99" s="37"/>
      <c r="J99" s="42">
        <f>ROUND($A$99*J95,0)</f>
        <v>0</v>
      </c>
      <c r="K99" s="48"/>
      <c r="L99" s="49"/>
      <c r="M99" s="48"/>
      <c r="N99" s="42">
        <f>ROUND($A$99*N95,0)</f>
        <v>0</v>
      </c>
      <c r="O99" s="52"/>
      <c r="P99" s="49"/>
      <c r="Q99" s="48"/>
      <c r="R99" s="42">
        <f>ROUND($A$99*R95,0)</f>
        <v>0</v>
      </c>
      <c r="S99" s="48"/>
      <c r="T99" s="49"/>
      <c r="U99" s="51"/>
      <c r="V99" s="42">
        <f>ROUND($A$99*V95,0)</f>
        <v>0</v>
      </c>
      <c r="W99" s="48"/>
      <c r="X99" s="49"/>
      <c r="Y99" s="51"/>
      <c r="Z99" s="42">
        <f>ROUND($A$99*Z95,0)</f>
        <v>0</v>
      </c>
      <c r="AA99" s="48"/>
      <c r="AB99" s="49"/>
      <c r="AC99" s="31">
        <f>SUM(J99:AB99)</f>
        <v>0</v>
      </c>
      <c r="AE99" s="73"/>
    </row>
    <row r="100" spans="1:32" ht="13.5" thickBot="1" x14ac:dyDescent="0.25">
      <c r="A100" t="s">
        <v>47</v>
      </c>
      <c r="I100" s="37"/>
      <c r="J100" s="23">
        <f>IF($AC$98&lt;$AC$99,J93+J98,J93+J99)</f>
        <v>0</v>
      </c>
      <c r="K100" s="48"/>
      <c r="L100" s="49"/>
      <c r="M100" s="48"/>
      <c r="N100" s="23">
        <f>IF($AC$98&lt;$AC$99,N93+N98,N93+N99)</f>
        <v>0</v>
      </c>
      <c r="O100" s="52"/>
      <c r="P100" s="49"/>
      <c r="Q100" s="48"/>
      <c r="R100" s="23">
        <f>IF($AC$98&lt;$AC$99,R93+R98,R93+R99)</f>
        <v>0</v>
      </c>
      <c r="S100" s="48"/>
      <c r="T100" s="49"/>
      <c r="U100" s="51"/>
      <c r="V100" s="23">
        <f>IF($AC$98&lt;$AC$99,V93+V98,V93+V99)</f>
        <v>0</v>
      </c>
      <c r="W100" s="48"/>
      <c r="X100" s="49"/>
      <c r="Y100" s="51"/>
      <c r="Z100" s="23">
        <f>IF($AC$98&lt;$AC$99,Z93+Z98,Z93+Z99)</f>
        <v>0</v>
      </c>
      <c r="AA100" s="48"/>
      <c r="AB100" s="49"/>
      <c r="AC100" s="44">
        <f>SUM(J100:AB100)</f>
        <v>0</v>
      </c>
      <c r="AE100" s="73"/>
      <c r="AF100" s="75"/>
    </row>
    <row r="101" spans="1:32" ht="13.5" thickTop="1" x14ac:dyDescent="0.2">
      <c r="I101" s="37"/>
      <c r="J101" s="7"/>
    </row>
    <row r="102" spans="1:32" x14ac:dyDescent="0.2">
      <c r="Y102" t="s">
        <v>113</v>
      </c>
      <c r="AC102" s="76">
        <f>SUM(AC100*(0.3))</f>
        <v>0</v>
      </c>
    </row>
    <row r="103" spans="1:32" x14ac:dyDescent="0.2">
      <c r="Y103" s="40" t="s">
        <v>91</v>
      </c>
      <c r="AC103" s="63">
        <f>IF(AC99&lt;AC98,AC99,AC98)+AC66+AC68+AC70+AC72</f>
        <v>0</v>
      </c>
    </row>
    <row r="104" spans="1:32" ht="13.5" thickBot="1" x14ac:dyDescent="0.25">
      <c r="Y104" s="40" t="s">
        <v>109</v>
      </c>
      <c r="AC104" s="77">
        <f>IF(AC103&gt;AC102,SUM(AC103-AC102),0)</f>
        <v>0</v>
      </c>
      <c r="AD104" s="55"/>
    </row>
    <row r="105" spans="1:32" ht="13.5" thickTop="1" x14ac:dyDescent="0.2">
      <c r="Y105" s="40" t="s">
        <v>114</v>
      </c>
      <c r="AB105" s="40" t="s">
        <v>108</v>
      </c>
      <c r="AC105" s="80" t="e">
        <f>IF(AC103&lt;AC102,0.455,(AC102-AC66-AC68-AC70-AC72-AC74)/AC95)</f>
        <v>#DIV/0!</v>
      </c>
      <c r="AD105" s="80"/>
    </row>
    <row r="106" spans="1:32" x14ac:dyDescent="0.2">
      <c r="B106" s="4"/>
      <c r="C106" s="4"/>
      <c r="D106" s="4"/>
      <c r="AC106" t="s">
        <v>116</v>
      </c>
    </row>
    <row r="107" spans="1:32" x14ac:dyDescent="0.2">
      <c r="AC107" s="62"/>
    </row>
  </sheetData>
  <phoneticPr fontId="2" type="noConversion"/>
  <printOptions horizontalCentered="1"/>
  <pageMargins left="0.25" right="0.25" top="0.5" bottom="0.5" header="0.5" footer="0.5"/>
  <pageSetup scale="46" orientation="landscape" horizontalDpi="4294967292" verticalDpi="300" r:id="rId1"/>
  <headerFooter alignWithMargins="0">
    <oddFooter>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working</vt:lpstr>
      <vt:lpstr>working!Print_Area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2010-06-16T19:40:39Z</dcterms:created>
  <dcterms:modified xsi:type="dcterms:W3CDTF">2020-09-15T15:41:24Z</dcterms:modified>
</cp:coreProperties>
</file>