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l7\Desktop\"/>
    </mc:Choice>
  </mc:AlternateContent>
  <xr:revisionPtr revIDLastSave="0" documentId="8_{BF897B5F-BD2D-4E2E-9B17-21DFED813F4F}" xr6:coauthVersionLast="45" xr6:coauthVersionMax="45" xr10:uidLastSave="{00000000-0000-0000-0000-000000000000}"/>
  <bookViews>
    <workbookView xWindow="2775" yWindow="480" windowWidth="25095" windowHeight="15375" xr2:uid="{00000000-000D-0000-FFFF-FFFF00000000}"/>
  </bookViews>
  <sheets>
    <sheet name="Fringe Calculator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2" i="1" l="1"/>
  <c r="E8" i="1"/>
  <c r="E9" i="1"/>
  <c r="E10" i="1"/>
  <c r="E11" i="1"/>
  <c r="E13" i="1"/>
  <c r="E14" i="1"/>
  <c r="E15" i="1"/>
  <c r="E16" i="1"/>
  <c r="B3" i="1" s="1"/>
  <c r="D3" i="1" l="1"/>
  <c r="B4" i="1"/>
</calcChain>
</file>

<file path=xl/sharedStrings.xml><?xml version="1.0" encoding="utf-8"?>
<sst xmlns="http://schemas.openxmlformats.org/spreadsheetml/2006/main" count="19" uniqueCount="18">
  <si>
    <t>Annual Salary:</t>
  </si>
  <si>
    <t>Term (I.e. 9/12)</t>
  </si>
  <si>
    <t>Social Security</t>
  </si>
  <si>
    <t>Rate</t>
  </si>
  <si>
    <t>Cap</t>
  </si>
  <si>
    <t>Min</t>
  </si>
  <si>
    <t>Calc</t>
  </si>
  <si>
    <t>Medicare</t>
  </si>
  <si>
    <t>State Retirement</t>
  </si>
  <si>
    <t>Life Insurance</t>
  </si>
  <si>
    <t>Unemployment</t>
  </si>
  <si>
    <t>Workers Comp</t>
  </si>
  <si>
    <t>Terminal Leave Buyout</t>
  </si>
  <si>
    <t xml:space="preserve">  &lt;-- ENTER VALUE</t>
  </si>
  <si>
    <t>Calculated Fringe Amount:</t>
  </si>
  <si>
    <t>Calculated Fringe Rate:</t>
  </si>
  <si>
    <t>Health Insurance</t>
  </si>
  <si>
    <t>Flex Spending Fee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</si>
</sst>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00000_);_(* \(#,##0.0000000\);_(* &quot;-&quot;??_);_(@_)"/>
    <numFmt numFmtId="166" formatCode="0.0000%"/>
  </numFmts>
  <fonts count="6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">
    <xf numFmtId="0" fontId="0" fillId="0" borderId="0" xfId="0"/>
    <xf numFmtId="164" fontId="0" fillId="0" borderId="0" xfId="1" applyNumberFormat="1" applyFont="1"/>
    <xf numFmtId="165" fontId="0" fillId="0" borderId="0" xfId="1" applyNumberFormat="1" applyFont="1"/>
    <xf numFmtId="0" fontId="2" fillId="2" borderId="0" xfId="0" applyFont="1" applyFill="1"/>
    <xf numFmtId="43" fontId="2" fillId="0" borderId="1" xfId="0" applyNumberFormat="1" applyFont="1" applyBorder="1"/>
    <xf numFmtId="0" fontId="0" fillId="0" borderId="0" xfId="0" applyProtection="1">
      <protection locked="0"/>
    </xf>
    <xf numFmtId="165" fontId="3" fillId="0" borderId="0" xfId="1" applyNumberFormat="1" applyFont="1"/>
    <xf numFmtId="166" fontId="2" fillId="0" borderId="2" xfId="3" applyNumberFormat="1" applyFont="1" applyBorder="1"/>
    <xf numFmtId="43" fontId="0" fillId="0" borderId="0" xfId="0" applyNumberFormat="1"/>
    <xf numFmtId="0" fontId="5" fillId="0" borderId="0" xfId="0" applyFont="1"/>
    <xf numFmtId="44" fontId="0" fillId="0" borderId="0" xfId="2" applyNumberFormat="1" applyFont="1"/>
    <xf numFmtId="44" fontId="0" fillId="0" borderId="0" xfId="2" applyNumberFormat="1" applyFont="1" applyFill="1"/>
    <xf numFmtId="15" fontId="0" fillId="0" borderId="0" xfId="0" applyNumberFormat="1" applyFill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6"/>
  <sheetViews>
    <sheetView tabSelected="1" workbookViewId="0">
      <selection activeCell="E22" sqref="E22"/>
    </sheetView>
  </sheetViews>
  <sheetFormatPr defaultRowHeight="12.75" x14ac:dyDescent="0.2"/>
  <cols>
    <col min="1" max="1" width="24.7109375" bestFit="1" customWidth="1"/>
    <col min="2" max="2" width="14.28515625" customWidth="1"/>
    <col min="3" max="3" width="7.7109375" bestFit="1" customWidth="1"/>
    <col min="4" max="4" width="11.7109375" customWidth="1"/>
    <col min="5" max="5" width="11.5703125" style="10" customWidth="1"/>
    <col min="6" max="6" width="10.7109375" customWidth="1"/>
  </cols>
  <sheetData>
    <row r="1" spans="1:6" x14ac:dyDescent="0.2">
      <c r="A1" t="s">
        <v>0</v>
      </c>
      <c r="B1" s="5">
        <v>40000</v>
      </c>
      <c r="C1" t="s">
        <v>13</v>
      </c>
      <c r="F1" s="12">
        <v>42247</v>
      </c>
    </row>
    <row r="2" spans="1:6" x14ac:dyDescent="0.2">
      <c r="A2" t="s">
        <v>1</v>
      </c>
      <c r="B2" s="5">
        <v>12</v>
      </c>
      <c r="C2" t="s">
        <v>13</v>
      </c>
    </row>
    <row r="3" spans="1:6" x14ac:dyDescent="0.2">
      <c r="A3" s="3" t="s">
        <v>14</v>
      </c>
      <c r="B3" s="4">
        <f>SUM(E8:E16)</f>
        <v>15089.8</v>
      </c>
      <c r="D3" s="8">
        <f>B1+B3</f>
        <v>55089.8</v>
      </c>
    </row>
    <row r="4" spans="1:6" x14ac:dyDescent="0.2">
      <c r="A4" s="3" t="s">
        <v>15</v>
      </c>
      <c r="B4" s="7">
        <f>ROUND(+B3/B1,5)</f>
        <v>0.37724999999999997</v>
      </c>
      <c r="C4" s="7"/>
    </row>
    <row r="7" spans="1:6" x14ac:dyDescent="0.2">
      <c r="B7" t="s">
        <v>3</v>
      </c>
      <c r="C7" t="s">
        <v>5</v>
      </c>
      <c r="D7" t="s">
        <v>4</v>
      </c>
      <c r="E7" s="10" t="s">
        <v>6</v>
      </c>
    </row>
    <row r="8" spans="1:6" x14ac:dyDescent="0.2">
      <c r="A8" t="s">
        <v>2</v>
      </c>
      <c r="B8" s="6">
        <v>6.2E-2</v>
      </c>
      <c r="C8" s="1">
        <v>0</v>
      </c>
      <c r="D8" s="1">
        <v>137700</v>
      </c>
      <c r="E8" s="10">
        <f>IF(AND($B$1&lt;D8,$B$1&gt;C8),$B$1*B8,IF($B$1&gt;D8,D8*B8,IF($B$1&lt;C8,C8*B8,0)))</f>
        <v>2480</v>
      </c>
    </row>
    <row r="9" spans="1:6" x14ac:dyDescent="0.2">
      <c r="A9" t="s">
        <v>7</v>
      </c>
      <c r="B9" s="6">
        <v>1.4500000000000001E-2</v>
      </c>
      <c r="C9" s="1">
        <v>0</v>
      </c>
      <c r="D9" s="1">
        <v>999999</v>
      </c>
      <c r="E9" s="10">
        <f>IF(AND($B$1&lt;D9,$B$1&gt;C9),$B$1*B9,IF($B$1&gt;D9,D9*B9,IF($B$1&lt;C9,C9*B9,0)))</f>
        <v>580</v>
      </c>
    </row>
    <row r="10" spans="1:6" x14ac:dyDescent="0.2">
      <c r="A10" t="s">
        <v>8</v>
      </c>
      <c r="B10" s="6">
        <v>0.17399999999999999</v>
      </c>
      <c r="C10" s="1">
        <v>0</v>
      </c>
      <c r="D10" s="1">
        <v>280000</v>
      </c>
      <c r="E10" s="10">
        <f>IF(AND($B$1&lt;D10,$B$1&gt;C10),$B$1*B10,IF($B$1&gt;D10,D10*B10,IF($B$1&lt;C10,C10*B10,0)))</f>
        <v>6959.9999999999991</v>
      </c>
    </row>
    <row r="11" spans="1:6" x14ac:dyDescent="0.2">
      <c r="A11" s="9" t="s">
        <v>17</v>
      </c>
      <c r="B11" s="6">
        <v>1.4</v>
      </c>
      <c r="C11" s="1"/>
      <c r="D11" s="1"/>
      <c r="E11" s="11">
        <f>B11*B2</f>
        <v>16.799999999999997</v>
      </c>
    </row>
    <row r="12" spans="1:6" x14ac:dyDescent="0.2">
      <c r="A12" s="9" t="s">
        <v>16</v>
      </c>
      <c r="B12" s="6">
        <v>0.1134</v>
      </c>
      <c r="C12" s="1"/>
      <c r="D12" s="1"/>
      <c r="E12" s="11">
        <f>B1*B12</f>
        <v>4536</v>
      </c>
    </row>
    <row r="13" spans="1:6" x14ac:dyDescent="0.2">
      <c r="A13" t="s">
        <v>9</v>
      </c>
      <c r="B13" s="2">
        <v>2.2000000000000001E-3</v>
      </c>
      <c r="C13" s="1">
        <v>15000</v>
      </c>
      <c r="D13" s="1">
        <v>100000</v>
      </c>
      <c r="E13" s="10">
        <f>IF(AND($B$1&lt;D13,$B$1&gt;C13),$B$1*B13,IF($B$1&gt;D13,D13*B13,IF($B$1&lt;C13,C13*B13*2,D13*B13)))</f>
        <v>88</v>
      </c>
    </row>
    <row r="14" spans="1:6" x14ac:dyDescent="0.2">
      <c r="A14" t="s">
        <v>10</v>
      </c>
      <c r="B14" s="2">
        <v>7.0000000000000001E-3</v>
      </c>
      <c r="C14" s="1">
        <v>0</v>
      </c>
      <c r="D14" s="1">
        <v>7000</v>
      </c>
      <c r="E14" s="10">
        <f>IF(AND($B$1&lt;D14,$B$1&gt;C14),$B$1*B14,IF($B$1&gt;D14,D14*B14,IF($B$1&lt;C14,C14*B14,0)))</f>
        <v>49</v>
      </c>
    </row>
    <row r="15" spans="1:6" x14ac:dyDescent="0.2">
      <c r="A15" t="s">
        <v>11</v>
      </c>
      <c r="B15" s="2">
        <v>3.5000000000000001E-3</v>
      </c>
      <c r="C15" s="1">
        <v>0</v>
      </c>
      <c r="D15" s="1">
        <v>999999</v>
      </c>
      <c r="E15" s="10">
        <f>IF(AND($B$1&lt;D15,$B$1&gt;C15),$B$1*B15,IF($B$1&gt;D15,D15*B15,IF($B$1&lt;C15,C15*B15,0)))</f>
        <v>140</v>
      </c>
    </row>
    <row r="16" spans="1:6" x14ac:dyDescent="0.2">
      <c r="A16" t="s">
        <v>12</v>
      </c>
      <c r="B16" s="2">
        <v>6.0000000000000001E-3</v>
      </c>
      <c r="C16" s="1">
        <v>0</v>
      </c>
      <c r="D16" s="1">
        <v>999999</v>
      </c>
      <c r="E16" s="10">
        <f>IF(AND($B$1&lt;D16,$B$1&gt;C16),$B$1*B16,IF($B$1&gt;D16,D16*B16,IF($B$1&lt;C16,C16*B16,0)))</f>
        <v>240</v>
      </c>
    </row>
  </sheetData>
  <phoneticPr fontId="4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Fringe Calculator</vt:lpstr>
    </vt:vector>
  </TitlesOfParts>
  <Company>MS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Mississippi State University</dc:creator>
  <cp:lastModifiedBy>Kinard, Tina</cp:lastModifiedBy>
  <cp:lastPrinted>2014-03-28T18:27:45Z</cp:lastPrinted>
  <dcterms:created xsi:type="dcterms:W3CDTF">1999-08-17T18:00:13Z</dcterms:created>
  <dcterms:modified xsi:type="dcterms:W3CDTF">2020-10-16T20:35:12Z</dcterms:modified>
</cp:coreProperties>
</file>