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8_{41BC4C08-2064-4F4C-B28A-6A4E408ECB91}" xr6:coauthVersionLast="47" xr6:coauthVersionMax="47" xr10:uidLastSave="{00000000-0000-0000-0000-000000000000}"/>
  <bookViews>
    <workbookView xWindow="3480" yWindow="525" windowWidth="24315" windowHeight="14925" tabRatio="599" xr2:uid="{00000000-000D-0000-FFFF-FFFF00000000}"/>
  </bookViews>
  <sheets>
    <sheet name="Working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8" i="5" l="1"/>
  <c r="T12" i="5" l="1"/>
  <c r="T26" i="5"/>
  <c r="T11" i="5" l="1"/>
  <c r="T25" i="5"/>
  <c r="T24" i="5"/>
  <c r="T23" i="5"/>
  <c r="T22" i="5"/>
  <c r="T21" i="5"/>
  <c r="T20" i="5"/>
  <c r="Z21" i="5"/>
  <c r="AD21" i="5" s="1"/>
  <c r="AH21" i="5" s="1"/>
  <c r="Z20" i="5"/>
  <c r="AD20" i="5" s="1"/>
  <c r="AH20" i="5" s="1"/>
  <c r="V21" i="5"/>
  <c r="V22" i="5"/>
  <c r="Z22" i="5" s="1"/>
  <c r="AD22" i="5" s="1"/>
  <c r="AH22" i="5" s="1"/>
  <c r="V24" i="5"/>
  <c r="Z24" i="5" s="1"/>
  <c r="AD24" i="5" s="1"/>
  <c r="AH24" i="5" s="1"/>
  <c r="V25" i="5"/>
  <c r="Z25" i="5" s="1"/>
  <c r="AD25" i="5" s="1"/>
  <c r="AH25" i="5" s="1"/>
  <c r="V26" i="5"/>
  <c r="Z26" i="5" s="1"/>
  <c r="AD26" i="5" s="1"/>
  <c r="AH26" i="5" s="1"/>
  <c r="V20" i="5"/>
  <c r="W20" i="5" l="1"/>
  <c r="AL75" i="5"/>
  <c r="AL74" i="5"/>
  <c r="AL91" i="5"/>
  <c r="V89" i="5"/>
  <c r="AH89" i="5"/>
  <c r="AH88" i="5"/>
  <c r="AD88" i="5"/>
  <c r="Z88" i="5"/>
  <c r="V88" i="5"/>
  <c r="R88" i="5"/>
  <c r="AH87" i="5"/>
  <c r="AD87" i="5"/>
  <c r="Z87" i="5"/>
  <c r="V87" i="5"/>
  <c r="R87" i="5"/>
  <c r="AH86" i="5"/>
  <c r="AD86" i="5"/>
  <c r="Z86" i="5"/>
  <c r="V86" i="5"/>
  <c r="R86" i="5"/>
  <c r="AH85" i="5"/>
  <c r="AD85" i="5"/>
  <c r="Z85" i="5"/>
  <c r="V85" i="5"/>
  <c r="R85" i="5"/>
  <c r="AD82" i="5"/>
  <c r="AH81" i="5"/>
  <c r="AD81" i="5"/>
  <c r="Z81" i="5"/>
  <c r="V81" i="5"/>
  <c r="R81" i="5"/>
  <c r="AH80" i="5"/>
  <c r="AD80" i="5"/>
  <c r="Z80" i="5"/>
  <c r="V80" i="5"/>
  <c r="R80" i="5"/>
  <c r="AH79" i="5"/>
  <c r="AD79" i="5"/>
  <c r="Z79" i="5"/>
  <c r="V79" i="5"/>
  <c r="R79" i="5"/>
  <c r="AH78" i="5"/>
  <c r="AD78" i="5"/>
  <c r="Z78" i="5"/>
  <c r="V78" i="5"/>
  <c r="AL73" i="5"/>
  <c r="AL72" i="5"/>
  <c r="AL71" i="5"/>
  <c r="AL70" i="5"/>
  <c r="AL69" i="5"/>
  <c r="AL68" i="5"/>
  <c r="AL67" i="5"/>
  <c r="AL66" i="5"/>
  <c r="AL65" i="5"/>
  <c r="AL64" i="5"/>
  <c r="AL62" i="5"/>
  <c r="AL61" i="5"/>
  <c r="AL60" i="5"/>
  <c r="AL59" i="5"/>
  <c r="AI56" i="5"/>
  <c r="AE56" i="5"/>
  <c r="AA56" i="5"/>
  <c r="W56" i="5"/>
  <c r="S56" i="5"/>
  <c r="AL55" i="5"/>
  <c r="AL54" i="5"/>
  <c r="AL53" i="5"/>
  <c r="AL52" i="5"/>
  <c r="AI49" i="5"/>
  <c r="AE49" i="5"/>
  <c r="AA49" i="5"/>
  <c r="W49" i="5"/>
  <c r="S49" i="5"/>
  <c r="AL48" i="5"/>
  <c r="AL47" i="5"/>
  <c r="AI44" i="5"/>
  <c r="AE44" i="5"/>
  <c r="AA44" i="5"/>
  <c r="W44" i="5"/>
  <c r="S44" i="5"/>
  <c r="AL43" i="5"/>
  <c r="AL42" i="5"/>
  <c r="AL41" i="5"/>
  <c r="AL40" i="5"/>
  <c r="AL39" i="5"/>
  <c r="AL38" i="5"/>
  <c r="AL44" i="5" s="1"/>
  <c r="AO26" i="5"/>
  <c r="AN26" i="5"/>
  <c r="S26" i="5"/>
  <c r="AI25" i="5"/>
  <c r="AJ25" i="5" s="1"/>
  <c r="AK25" i="5" s="1"/>
  <c r="AE25" i="5"/>
  <c r="AF25" i="5" s="1"/>
  <c r="AG25" i="5" s="1"/>
  <c r="AA25" i="5"/>
  <c r="AB25" i="5" s="1"/>
  <c r="AC25" i="5" s="1"/>
  <c r="W25" i="5"/>
  <c r="X25" i="5" s="1"/>
  <c r="Y25" i="5" s="1"/>
  <c r="S25" i="5"/>
  <c r="W24" i="5"/>
  <c r="X24" i="5" s="1"/>
  <c r="Y24" i="5" s="1"/>
  <c r="S24" i="5"/>
  <c r="AJ23" i="5"/>
  <c r="AK23" i="5" s="1"/>
  <c r="AI23" i="5"/>
  <c r="AF23" i="5"/>
  <c r="AG23" i="5" s="1"/>
  <c r="AE23" i="5"/>
  <c r="AB23" i="5"/>
  <c r="AC23" i="5" s="1"/>
  <c r="AA23" i="5"/>
  <c r="X23" i="5"/>
  <c r="Y23" i="5" s="1"/>
  <c r="W23" i="5"/>
  <c r="U23" i="5"/>
  <c r="S23" i="5"/>
  <c r="R23" i="5"/>
  <c r="V23" i="5" s="1"/>
  <c r="Z23" i="5" s="1"/>
  <c r="AD23" i="5" s="1"/>
  <c r="AH23" i="5" s="1"/>
  <c r="AN22" i="5"/>
  <c r="U22" i="5"/>
  <c r="S22" i="5"/>
  <c r="S21" i="5"/>
  <c r="S20" i="5"/>
  <c r="V16" i="5"/>
  <c r="Z16" i="5" s="1"/>
  <c r="T16" i="5"/>
  <c r="U16" i="5" s="1"/>
  <c r="S16" i="5"/>
  <c r="V15" i="5"/>
  <c r="W15" i="5" s="1"/>
  <c r="T15" i="5"/>
  <c r="U15" i="5" s="1"/>
  <c r="S15" i="5"/>
  <c r="X14" i="5"/>
  <c r="W14" i="5"/>
  <c r="V14" i="5"/>
  <c r="Z14" i="5" s="1"/>
  <c r="T14" i="5"/>
  <c r="S14" i="5"/>
  <c r="V13" i="5"/>
  <c r="W13" i="5" s="1"/>
  <c r="T13" i="5"/>
  <c r="S13" i="5"/>
  <c r="AO22" i="5" l="1"/>
  <c r="AP22" i="5" s="1"/>
  <c r="W22" i="5"/>
  <c r="X22" i="5" s="1"/>
  <c r="Y22" i="5" s="1"/>
  <c r="Y14" i="5"/>
  <c r="U13" i="5"/>
  <c r="U14" i="5"/>
  <c r="X15" i="5"/>
  <c r="Y15" i="5" s="1"/>
  <c r="W26" i="5"/>
  <c r="X26" i="5" s="1"/>
  <c r="Y26" i="5" s="1"/>
  <c r="W21" i="5"/>
  <c r="X21" i="5" s="1"/>
  <c r="Y21" i="5" s="1"/>
  <c r="AP26" i="5"/>
  <c r="AL56" i="5"/>
  <c r="AL49" i="5"/>
  <c r="AD14" i="5"/>
  <c r="AB14" i="5"/>
  <c r="AA14" i="5"/>
  <c r="T17" i="5"/>
  <c r="V11" i="5"/>
  <c r="AB16" i="5"/>
  <c r="AA16" i="5"/>
  <c r="AA20" i="5"/>
  <c r="AL23" i="5"/>
  <c r="AN24" i="5"/>
  <c r="U26" i="5"/>
  <c r="AA22" i="5"/>
  <c r="S28" i="5"/>
  <c r="U21" i="5"/>
  <c r="S11" i="5"/>
  <c r="U11" i="5" s="1"/>
  <c r="S12" i="5"/>
  <c r="X13" i="5"/>
  <c r="AA21" i="5"/>
  <c r="AA26" i="5"/>
  <c r="Z90" i="5"/>
  <c r="V90" i="5"/>
  <c r="W84" i="5" s="1"/>
  <c r="AH90" i="5"/>
  <c r="AI84" i="5" s="1"/>
  <c r="R90" i="5"/>
  <c r="Z13" i="5"/>
  <c r="V12" i="5"/>
  <c r="X16" i="5"/>
  <c r="W16" i="5"/>
  <c r="AD16" i="5"/>
  <c r="X20" i="5"/>
  <c r="U24" i="5"/>
  <c r="Z82" i="5"/>
  <c r="V82" i="5"/>
  <c r="AH82" i="5"/>
  <c r="R82" i="5"/>
  <c r="AD90" i="5"/>
  <c r="Z15" i="5"/>
  <c r="Z89" i="5"/>
  <c r="AD89" i="5"/>
  <c r="R89" i="5"/>
  <c r="AA84" i="5" l="1"/>
  <c r="AE84" i="5"/>
  <c r="AE20" i="5"/>
  <c r="AI20" i="5"/>
  <c r="AJ20" i="5" s="1"/>
  <c r="W28" i="5"/>
  <c r="AC16" i="5"/>
  <c r="X12" i="5"/>
  <c r="Z12" i="5"/>
  <c r="W12" i="5"/>
  <c r="AA24" i="5"/>
  <c r="AA28" i="5" s="1"/>
  <c r="AF16" i="5"/>
  <c r="AE16" i="5"/>
  <c r="AH16" i="5"/>
  <c r="AA13" i="5"/>
  <c r="AD13" i="5"/>
  <c r="AB13" i="5"/>
  <c r="AE26" i="5"/>
  <c r="AF26" i="5" s="1"/>
  <c r="AG26" i="5" s="1"/>
  <c r="AI26" i="5"/>
  <c r="AJ26" i="5" s="1"/>
  <c r="AK26" i="5" s="1"/>
  <c r="AB21" i="5"/>
  <c r="AE22" i="5"/>
  <c r="AF22" i="5" s="1"/>
  <c r="AG22" i="5" s="1"/>
  <c r="AI22" i="5"/>
  <c r="AJ22" i="5" s="1"/>
  <c r="AK22" i="5" s="1"/>
  <c r="AC14" i="5"/>
  <c r="AH83" i="5"/>
  <c r="AI77" i="5" s="1"/>
  <c r="R83" i="5"/>
  <c r="S77" i="5" s="1"/>
  <c r="AD83" i="5"/>
  <c r="AE77" i="5" s="1"/>
  <c r="Z83" i="5"/>
  <c r="AA77" i="5" s="1"/>
  <c r="V83" i="5"/>
  <c r="W77" i="5" s="1"/>
  <c r="S17" i="5"/>
  <c r="AB22" i="5"/>
  <c r="U25" i="5"/>
  <c r="AL25" i="5" s="1"/>
  <c r="AO24" i="5"/>
  <c r="AP24" i="5" s="1"/>
  <c r="AH14" i="5"/>
  <c r="AE14" i="5"/>
  <c r="AF14" i="5"/>
  <c r="AE21" i="5"/>
  <c r="AF21" i="5" s="1"/>
  <c r="AG21" i="5" s="1"/>
  <c r="AI21" i="5"/>
  <c r="AJ21" i="5" s="1"/>
  <c r="AK21" i="5" s="1"/>
  <c r="AB20" i="5"/>
  <c r="AB26" i="5"/>
  <c r="S84" i="5"/>
  <c r="AA15" i="5"/>
  <c r="AD15" i="5"/>
  <c r="AB15" i="5"/>
  <c r="X28" i="5"/>
  <c r="Y20" i="5"/>
  <c r="Y28" i="5" s="1"/>
  <c r="Y16" i="5"/>
  <c r="Y13" i="5"/>
  <c r="T28" i="5"/>
  <c r="T29" i="5" s="1"/>
  <c r="S31" i="5" s="1"/>
  <c r="U20" i="5"/>
  <c r="X11" i="5"/>
  <c r="Z11" i="5"/>
  <c r="W11" i="5"/>
  <c r="U12" i="5"/>
  <c r="U17" i="5" s="1"/>
  <c r="AF20" i="5"/>
  <c r="U28" i="5" l="1"/>
  <c r="U29" i="5" s="1"/>
  <c r="AL84" i="5"/>
  <c r="AN21" i="5"/>
  <c r="AC13" i="5"/>
  <c r="AN25" i="5"/>
  <c r="W17" i="5"/>
  <c r="W29" i="5" s="1"/>
  <c r="AJ91" i="5"/>
  <c r="AI92" i="5"/>
  <c r="AA92" i="5"/>
  <c r="AB91" i="5"/>
  <c r="AJ16" i="5"/>
  <c r="AI16" i="5"/>
  <c r="AN15" i="5" s="1"/>
  <c r="AB11" i="5"/>
  <c r="AD11" i="5"/>
  <c r="AA11" i="5"/>
  <c r="AK20" i="5"/>
  <c r="S29" i="5"/>
  <c r="S35" i="5" s="1"/>
  <c r="AE92" i="5"/>
  <c r="AF91" i="5"/>
  <c r="AC21" i="5"/>
  <c r="AL21" i="5" s="1"/>
  <c r="AO20" i="5"/>
  <c r="AE24" i="5"/>
  <c r="AI24" i="5"/>
  <c r="AJ24" i="5" s="1"/>
  <c r="AK24" i="5" s="1"/>
  <c r="Y12" i="5"/>
  <c r="AE15" i="5"/>
  <c r="AH15" i="5"/>
  <c r="AF15" i="5"/>
  <c r="AJ14" i="5"/>
  <c r="AI14" i="5"/>
  <c r="AN13" i="5" s="1"/>
  <c r="AB12" i="5"/>
  <c r="AA12" i="5"/>
  <c r="AD12" i="5"/>
  <c r="AG20" i="5"/>
  <c r="X17" i="5"/>
  <c r="Y11" i="5"/>
  <c r="AG14" i="5"/>
  <c r="AL77" i="5"/>
  <c r="T91" i="5"/>
  <c r="S92" i="5"/>
  <c r="AN20" i="5"/>
  <c r="AE13" i="5"/>
  <c r="AH13" i="5"/>
  <c r="AF13" i="5"/>
  <c r="AG16" i="5"/>
  <c r="AB24" i="5"/>
  <c r="AB28" i="5" s="1"/>
  <c r="AC22" i="5"/>
  <c r="AL22" i="5" s="1"/>
  <c r="AO21" i="5"/>
  <c r="AC15" i="5"/>
  <c r="AC26" i="5"/>
  <c r="AL26" i="5" s="1"/>
  <c r="AO25" i="5"/>
  <c r="AC20" i="5"/>
  <c r="X91" i="5"/>
  <c r="W92" i="5"/>
  <c r="AI28" i="5" l="1"/>
  <c r="AP21" i="5"/>
  <c r="AP20" i="5"/>
  <c r="AP25" i="5"/>
  <c r="AN23" i="5"/>
  <c r="AK14" i="5"/>
  <c r="AL14" i="5" s="1"/>
  <c r="AA17" i="5"/>
  <c r="AA29" i="5" s="1"/>
  <c r="AC12" i="5"/>
  <c r="AI15" i="5"/>
  <c r="AN14" i="5" s="1"/>
  <c r="AJ15" i="5"/>
  <c r="AG13" i="5"/>
  <c r="AL20" i="5"/>
  <c r="AK28" i="5"/>
  <c r="AF11" i="5"/>
  <c r="AE11" i="5"/>
  <c r="AH11" i="5"/>
  <c r="AL92" i="5"/>
  <c r="Y17" i="5"/>
  <c r="Y29" i="5" s="1"/>
  <c r="AF12" i="5"/>
  <c r="AH12" i="5"/>
  <c r="AE12" i="5"/>
  <c r="AF24" i="5"/>
  <c r="AO23" i="5" s="1"/>
  <c r="AP23" i="5" s="1"/>
  <c r="AE28" i="5"/>
  <c r="AJ28" i="5"/>
  <c r="AB17" i="5"/>
  <c r="AB29" i="5" s="1"/>
  <c r="AA31" i="5" s="1"/>
  <c r="AC11" i="5"/>
  <c r="S94" i="5"/>
  <c r="AK16" i="5"/>
  <c r="AL16" i="5" s="1"/>
  <c r="AO15" i="5"/>
  <c r="AP15" i="5" s="1"/>
  <c r="AI13" i="5"/>
  <c r="AN12" i="5" s="1"/>
  <c r="AJ13" i="5"/>
  <c r="AC24" i="5"/>
  <c r="AC28" i="5" s="1"/>
  <c r="AO13" i="5"/>
  <c r="AP13" i="5" s="1"/>
  <c r="X29" i="5"/>
  <c r="W31" i="5" s="1"/>
  <c r="AG15" i="5"/>
  <c r="AK13" i="5" l="1"/>
  <c r="AL13" i="5" s="1"/>
  <c r="AA35" i="5"/>
  <c r="AA94" i="5" s="1"/>
  <c r="AA96" i="5" s="1"/>
  <c r="AA100" i="5" s="1"/>
  <c r="AC17" i="5"/>
  <c r="AC29" i="5" s="1"/>
  <c r="AG12" i="5"/>
  <c r="AG24" i="5"/>
  <c r="AF28" i="5"/>
  <c r="AK15" i="5"/>
  <c r="AL15" i="5" s="1"/>
  <c r="AO14" i="5"/>
  <c r="AP14" i="5" s="1"/>
  <c r="AJ11" i="5"/>
  <c r="AI11" i="5"/>
  <c r="AO12" i="5"/>
  <c r="AP12" i="5" s="1"/>
  <c r="W35" i="5"/>
  <c r="AE17" i="5"/>
  <c r="S99" i="5"/>
  <c r="S96" i="5"/>
  <c r="AJ12" i="5"/>
  <c r="AI12" i="5"/>
  <c r="AN11" i="5" s="1"/>
  <c r="AF17" i="5"/>
  <c r="AG11" i="5"/>
  <c r="AA99" i="5" l="1"/>
  <c r="AG17" i="5"/>
  <c r="AK12" i="5"/>
  <c r="AL12" i="5" s="1"/>
  <c r="AO11" i="5"/>
  <c r="AP11" i="5" s="1"/>
  <c r="AF29" i="5"/>
  <c r="AE31" i="5" s="1"/>
  <c r="AE29" i="5"/>
  <c r="AG28" i="5"/>
  <c r="AL28" i="5" s="1"/>
  <c r="AL24" i="5"/>
  <c r="S100" i="5"/>
  <c r="AJ17" i="5"/>
  <c r="AJ29" i="5" s="1"/>
  <c r="AI31" i="5" s="1"/>
  <c r="AK11" i="5"/>
  <c r="AO10" i="5"/>
  <c r="W94" i="5"/>
  <c r="AI17" i="5"/>
  <c r="AI29" i="5" s="1"/>
  <c r="AN10" i="5"/>
  <c r="AI35" i="5" l="1"/>
  <c r="AI94" i="5" s="1"/>
  <c r="AI99" i="5" s="1"/>
  <c r="AG29" i="5"/>
  <c r="AE35" i="5"/>
  <c r="AE94" i="5" s="1"/>
  <c r="AE96" i="5" s="1"/>
  <c r="AE100" i="5" s="1"/>
  <c r="AP10" i="5"/>
  <c r="W99" i="5"/>
  <c r="W96" i="5"/>
  <c r="AO16" i="5"/>
  <c r="AK17" i="5"/>
  <c r="AK29" i="5" s="1"/>
  <c r="AL11" i="5"/>
  <c r="AL17" i="5" s="1"/>
  <c r="AN16" i="5"/>
  <c r="AL31" i="5"/>
  <c r="AI96" i="5" l="1"/>
  <c r="AI100" i="5" s="1"/>
  <c r="AL29" i="5"/>
  <c r="AE99" i="5"/>
  <c r="AL99" i="5" s="1"/>
  <c r="AL35" i="5"/>
  <c r="AL94" i="5" s="1"/>
  <c r="AP16" i="5"/>
  <c r="W100" i="5"/>
  <c r="AL100" i="5" l="1"/>
  <c r="W101" i="5" s="1"/>
  <c r="AL96" i="5"/>
  <c r="AL104" i="5" l="1"/>
  <c r="AA101" i="5"/>
  <c r="AE101" i="5"/>
  <c r="S101" i="5"/>
  <c r="AI101" i="5"/>
  <c r="AL101" i="5" l="1"/>
  <c r="AL103" i="5" s="1"/>
  <c r="AL105" i="5" s="1"/>
  <c r="AL106" i="5" l="1"/>
</calcChain>
</file>

<file path=xl/sharedStrings.xml><?xml version="1.0" encoding="utf-8"?>
<sst xmlns="http://schemas.openxmlformats.org/spreadsheetml/2006/main" count="171" uniqueCount="126">
  <si>
    <t>1.</t>
  </si>
  <si>
    <t>2.</t>
  </si>
  <si>
    <t>3.</t>
  </si>
  <si>
    <t>4.</t>
  </si>
  <si>
    <t>5.</t>
  </si>
  <si>
    <t>6.</t>
  </si>
  <si>
    <t>cal</t>
  </si>
  <si>
    <t>aca</t>
  </si>
  <si>
    <t>sum</t>
  </si>
  <si>
    <t>Year 1</t>
  </si>
  <si>
    <t>Year 2</t>
  </si>
  <si>
    <t>Year 3</t>
  </si>
  <si>
    <t>Year 4</t>
  </si>
  <si>
    <t>Year 5</t>
  </si>
  <si>
    <t>Total</t>
  </si>
  <si>
    <t>A. Senior Personnel</t>
  </si>
  <si>
    <t>Total Senior Personnel</t>
  </si>
  <si>
    <t>B. Other Personnel</t>
  </si>
  <si>
    <t>1. Post Doctoral Associates</t>
  </si>
  <si>
    <t>4. Undergraduate Students</t>
  </si>
  <si>
    <t>5. Secretarial-Clerical</t>
  </si>
  <si>
    <t>Total Salaries &amp; Wages A+B</t>
  </si>
  <si>
    <t>*B4</t>
  </si>
  <si>
    <t>*B5</t>
  </si>
  <si>
    <t>*B6</t>
  </si>
  <si>
    <t>*B3</t>
  </si>
  <si>
    <t>Total S&amp;W + FB</t>
  </si>
  <si>
    <t>Total Equipment</t>
  </si>
  <si>
    <t>1. Domestic</t>
  </si>
  <si>
    <t>2. Foreign</t>
  </si>
  <si>
    <t xml:space="preserve">    Total </t>
  </si>
  <si>
    <t>1.  Stipends</t>
  </si>
  <si>
    <t>2.  Student Fees</t>
  </si>
  <si>
    <t>3.  Trainee Travel</t>
  </si>
  <si>
    <t>4.  Other</t>
  </si>
  <si>
    <t xml:space="preserve">     Total</t>
  </si>
  <si>
    <t>1.  Materials &amp; Supplies</t>
  </si>
  <si>
    <t>2. Publications</t>
  </si>
  <si>
    <t>Total Other Direct Costs</t>
  </si>
  <si>
    <t xml:space="preserve">3. Graduate Students </t>
  </si>
  <si>
    <t>Total Other Personnel</t>
  </si>
  <si>
    <t xml:space="preserve">2. Other Professionals </t>
  </si>
  <si>
    <t>F/B</t>
  </si>
  <si>
    <t>Salary</t>
  </si>
  <si>
    <t>Project</t>
  </si>
  <si>
    <t>Yr. 1 Base</t>
  </si>
  <si>
    <t>Yr. 2 Base</t>
  </si>
  <si>
    <t>Yr.3 Base</t>
  </si>
  <si>
    <t>Yr.4 Base</t>
  </si>
  <si>
    <t>Yr.5 Base</t>
  </si>
  <si>
    <t>3. Consultant Services</t>
  </si>
  <si>
    <t>4. ADP/Computer Services</t>
  </si>
  <si>
    <t xml:space="preserve">Principal Investigator:  </t>
  </si>
  <si>
    <t>Grants.Gov Budget Form</t>
  </si>
  <si>
    <t># employees</t>
  </si>
  <si>
    <t>mos.</t>
  </si>
  <si>
    <t>Co-PI :</t>
  </si>
  <si>
    <t>6. Intermittent Worker</t>
  </si>
  <si>
    <t>*B7</t>
  </si>
  <si>
    <t>7. Retiree</t>
  </si>
  <si>
    <t>MTDC Indirect Cost Base</t>
  </si>
  <si>
    <t>wks</t>
  </si>
  <si>
    <t>hrly</t>
  </si>
  <si>
    <t>rate</t>
  </si>
  <si>
    <t>yr 2 mos</t>
  </si>
  <si>
    <t>yr 3 mos</t>
  </si>
  <si>
    <t>yr 4 mos</t>
  </si>
  <si>
    <t>yr 1 mos</t>
  </si>
  <si>
    <t>yr 5 mos</t>
  </si>
  <si>
    <t># GRA's</t>
  </si>
  <si>
    <t>*B1 and B2</t>
  </si>
  <si>
    <t>*A1-6</t>
  </si>
  <si>
    <t>*A1 -6</t>
  </si>
  <si>
    <t>MSU and Subcontracts Total Indirect Cost</t>
  </si>
  <si>
    <t>5. Subcontracts</t>
  </si>
  <si>
    <t xml:space="preserve">            Subcontract 1  indirect cost</t>
  </si>
  <si>
    <t xml:space="preserve">      a. Subcontract 1  direct cost</t>
  </si>
  <si>
    <t xml:space="preserve">      b. Subcontract 2 direct cost</t>
  </si>
  <si>
    <t xml:space="preserve">             Subcontract 2 indirect cost</t>
  </si>
  <si>
    <t xml:space="preserve">     c. Subcontract 3 direct cost</t>
  </si>
  <si>
    <t xml:space="preserve">           Subcontract 3 indirect cost</t>
  </si>
  <si>
    <t xml:space="preserve">     d. Subcontract 4 direct cost</t>
  </si>
  <si>
    <t xml:space="preserve">           Subcontract 4 indirect cost</t>
  </si>
  <si>
    <t xml:space="preserve">     e. Subcontract 5 direct cost</t>
  </si>
  <si>
    <t xml:space="preserve">           Subcontract 5 indirect cost</t>
  </si>
  <si>
    <t>TDC</t>
  </si>
  <si>
    <t>MTDC</t>
  </si>
  <si>
    <t>Indirect Cost to Subtract</t>
  </si>
  <si>
    <t>Salary Increase per year:</t>
  </si>
  <si>
    <t>hrs.</t>
  </si>
  <si>
    <t xml:space="preserve"> /wk</t>
  </si>
  <si>
    <t>Max. Indirect Allowed at 30% of TFFA</t>
  </si>
  <si>
    <t>MSU Indirect Cost Rate Allowed</t>
  </si>
  <si>
    <t>FY24</t>
  </si>
  <si>
    <t>FY25</t>
  </si>
  <si>
    <t>Salaries</t>
  </si>
  <si>
    <t>Fringe</t>
  </si>
  <si>
    <t>YR 1 - Months</t>
  </si>
  <si>
    <t>YR 2 - Months</t>
  </si>
  <si>
    <t>YR 3 - Months</t>
  </si>
  <si>
    <t>YR 4 - Months</t>
  </si>
  <si>
    <t>YR 5 - Months</t>
  </si>
  <si>
    <t>** include 2% increase of FY21 salary for Yr 1</t>
  </si>
  <si>
    <t>** Break out costs in budget justification. Conference registration should go under OTHER.</t>
  </si>
  <si>
    <t>FY26</t>
  </si>
  <si>
    <t>Period of Performance:</t>
  </si>
  <si>
    <t xml:space="preserve">University:  Mississippi State University </t>
  </si>
  <si>
    <t xml:space="preserve">8. OTHER -  Tuition Remission </t>
  </si>
  <si>
    <t xml:space="preserve">9. OTHER - Insurance </t>
  </si>
  <si>
    <t>6. Equipment or Facility Rental/User Fees</t>
  </si>
  <si>
    <t>7. Alterations and Renovations</t>
  </si>
  <si>
    <t>Total 10. Other</t>
  </si>
  <si>
    <t>FY27</t>
  </si>
  <si>
    <t>(POV 0.625/mile - SOV 0.22/mile)</t>
  </si>
  <si>
    <t>FY28</t>
  </si>
  <si>
    <t>FY29</t>
  </si>
  <si>
    <t>Fringe Benefits (Sections A and B)</t>
  </si>
  <si>
    <t>C. Equipment</t>
  </si>
  <si>
    <t>D. Travel</t>
  </si>
  <si>
    <t>E. Participant Support Costs</t>
  </si>
  <si>
    <t>F. Other Direct Costs</t>
  </si>
  <si>
    <t xml:space="preserve">* Note: this budget is a little more in line with the RR Budget. You will see that J. is not listed here. J is a fee charge that we don't allow in budgets. </t>
  </si>
  <si>
    <t>G. Total Direct Costs</t>
  </si>
  <si>
    <t xml:space="preserve">H. Indirect Costs </t>
  </si>
  <si>
    <t>K.  Total Costs</t>
  </si>
  <si>
    <r>
      <t>10. OTHER -</t>
    </r>
    <r>
      <rPr>
        <sz val="10.199999999999999"/>
        <rFont val="Arial"/>
        <family val="2"/>
      </rPr>
      <t xml:space="preserve"> </t>
    </r>
    <r>
      <rPr>
        <sz val="10.199999999999999"/>
        <color rgb="FFFF0000"/>
        <rFont val="Arial"/>
        <family val="2"/>
      </rPr>
      <t>Use this line for Contractual-Miscellaneous Cost (ex. Lab analysis fees, conference registration, software)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</si>
</sst>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  <numFmt numFmtId="166" formatCode="0.000%"/>
    <numFmt numFmtId="167" formatCode="&quot;$&quot;#,##0"/>
    <numFmt numFmtId="168" formatCode="&quot;$&quot;#,##0.00"/>
    <numFmt numFmtId="169" formatCode="_(\$* #,##0_);_(\$* \(#,##0\);_(\$* \-??_);_(@_)"/>
    <numFmt numFmtId="170" formatCode="0.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  <charset val="1"/>
    </font>
    <font>
      <sz val="10"/>
      <color rgb="FFC9211E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i/>
      <sz val="10"/>
      <name val="Arial"/>
      <family val="2"/>
    </font>
    <font>
      <sz val="12"/>
      <color rgb="FFFF0000"/>
      <name val="Arial"/>
      <family val="2"/>
    </font>
    <font>
      <sz val="10.199999999999999"/>
      <color rgb="FFFF0000"/>
      <name val="Arial"/>
      <family val="2"/>
    </font>
    <font>
      <sz val="10.1999999999999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rgb="FFDEDC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 applyBorder="0"/>
    <xf numFmtId="0" fontId="5" fillId="2" borderId="0" applyBorder="0"/>
  </cellStyleXfs>
  <cellXfs count="109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right"/>
    </xf>
    <xf numFmtId="0" fontId="3" fillId="0" borderId="0" xfId="0" applyFont="1"/>
    <xf numFmtId="165" fontId="0" fillId="0" borderId="0" xfId="1" applyNumberFormat="1" applyFont="1"/>
    <xf numFmtId="9" fontId="0" fillId="0" borderId="0" xfId="0" applyNumberFormat="1"/>
    <xf numFmtId="165" fontId="0" fillId="0" borderId="0" xfId="1" applyNumberFormat="1" applyFont="1" applyAlignment="1"/>
    <xf numFmtId="14" fontId="3" fillId="0" borderId="0" xfId="0" applyNumberFormat="1" applyFont="1"/>
    <xf numFmtId="9" fontId="3" fillId="0" borderId="0" xfId="2" applyFont="1"/>
    <xf numFmtId="9" fontId="3" fillId="0" borderId="0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0" fillId="0" borderId="2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65" fontId="0" fillId="0" borderId="2" xfId="1" applyNumberFormat="1" applyFont="1" applyBorder="1" applyAlignment="1"/>
    <xf numFmtId="165" fontId="0" fillId="0" borderId="4" xfId="1" applyNumberFormat="1" applyFont="1" applyBorder="1"/>
    <xf numFmtId="0" fontId="3" fillId="0" borderId="5" xfId="0" applyFont="1" applyBorder="1"/>
    <xf numFmtId="9" fontId="3" fillId="0" borderId="5" xfId="2" applyFont="1" applyBorder="1"/>
    <xf numFmtId="9" fontId="3" fillId="0" borderId="5" xfId="2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Border="1"/>
    <xf numFmtId="165" fontId="0" fillId="0" borderId="5" xfId="1" applyNumberFormat="1" applyFont="1" applyBorder="1" applyAlignment="1"/>
    <xf numFmtId="165" fontId="0" fillId="0" borderId="7" xfId="1" applyNumberFormat="1" applyFont="1" applyBorder="1"/>
    <xf numFmtId="165" fontId="0" fillId="0" borderId="5" xfId="1" applyNumberFormat="1" applyFont="1" applyBorder="1"/>
    <xf numFmtId="165" fontId="0" fillId="0" borderId="8" xfId="1" applyNumberFormat="1" applyFont="1" applyBorder="1"/>
    <xf numFmtId="165" fontId="0" fillId="0" borderId="6" xfId="1" applyNumberFormat="1" applyFont="1" applyBorder="1"/>
    <xf numFmtId="9" fontId="3" fillId="0" borderId="0" xfId="2" applyFont="1" applyBorder="1"/>
    <xf numFmtId="165" fontId="0" fillId="0" borderId="0" xfId="1" applyNumberFormat="1" applyFont="1" applyBorder="1" applyAlignment="1"/>
    <xf numFmtId="165" fontId="0" fillId="0" borderId="0" xfId="1" applyNumberFormat="1" applyFont="1" applyBorder="1"/>
    <xf numFmtId="0" fontId="3" fillId="0" borderId="5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quotePrefix="1" applyFont="1"/>
    <xf numFmtId="165" fontId="0" fillId="0" borderId="0" xfId="1" applyNumberFormat="1" applyFont="1" applyFill="1"/>
    <xf numFmtId="17" fontId="3" fillId="0" borderId="0" xfId="0" applyNumberFormat="1" applyFont="1"/>
    <xf numFmtId="165" fontId="0" fillId="0" borderId="9" xfId="1" applyNumberFormat="1" applyFont="1" applyBorder="1"/>
    <xf numFmtId="167" fontId="0" fillId="0" borderId="0" xfId="0" applyNumberFormat="1"/>
    <xf numFmtId="165" fontId="0" fillId="0" borderId="10" xfId="1" applyNumberFormat="1" applyFont="1" applyBorder="1" applyAlignment="1"/>
    <xf numFmtId="165" fontId="0" fillId="3" borderId="5" xfId="1" applyNumberFormat="1" applyFont="1" applyFill="1" applyBorder="1" applyAlignment="1"/>
    <xf numFmtId="165" fontId="0" fillId="3" borderId="0" xfId="1" applyNumberFormat="1" applyFont="1" applyFill="1"/>
    <xf numFmtId="165" fontId="0" fillId="3" borderId="5" xfId="1" applyNumberFormat="1" applyFont="1" applyFill="1" applyBorder="1"/>
    <xf numFmtId="165" fontId="0" fillId="3" borderId="0" xfId="1" applyNumberFormat="1" applyFont="1" applyFill="1" applyAlignment="1"/>
    <xf numFmtId="0" fontId="0" fillId="3" borderId="0" xfId="0" applyFill="1"/>
    <xf numFmtId="165" fontId="0" fillId="3" borderId="0" xfId="1" applyNumberFormat="1" applyFont="1" applyFill="1" applyBorder="1"/>
    <xf numFmtId="165" fontId="0" fillId="3" borderId="0" xfId="1" applyNumberFormat="1" applyFont="1" applyFill="1" applyBorder="1" applyAlignment="1"/>
    <xf numFmtId="165" fontId="0" fillId="0" borderId="0" xfId="0" applyNumberFormat="1"/>
    <xf numFmtId="0" fontId="1" fillId="0" borderId="0" xfId="0" applyFont="1" applyAlignment="1">
      <alignment wrapText="1"/>
    </xf>
    <xf numFmtId="165" fontId="3" fillId="0" borderId="0" xfId="1" applyNumberFormat="1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168" fontId="0" fillId="0" borderId="0" xfId="0" applyNumberFormat="1"/>
    <xf numFmtId="165" fontId="0" fillId="0" borderId="1" xfId="0" applyNumberFormat="1" applyBorder="1"/>
    <xf numFmtId="165" fontId="0" fillId="4" borderId="0" xfId="1" applyNumberFormat="1" applyFont="1" applyFill="1" applyAlignment="1"/>
    <xf numFmtId="165" fontId="0" fillId="4" borderId="5" xfId="1" applyNumberFormat="1" applyFont="1" applyFill="1" applyBorder="1"/>
    <xf numFmtId="165" fontId="0" fillId="0" borderId="0" xfId="1" applyNumberFormat="1" applyFont="1" applyFill="1" applyBorder="1"/>
    <xf numFmtId="165" fontId="0" fillId="0" borderId="5" xfId="1" applyNumberFormat="1" applyFont="1" applyFill="1" applyBorder="1"/>
    <xf numFmtId="0" fontId="0" fillId="0" borderId="11" xfId="0" applyBorder="1"/>
    <xf numFmtId="165" fontId="0" fillId="0" borderId="0" xfId="1" applyNumberFormat="1" applyFont="1" applyFill="1" applyBorder="1" applyAlignment="1"/>
    <xf numFmtId="42" fontId="0" fillId="0" borderId="0" xfId="0" applyNumberFormat="1"/>
    <xf numFmtId="42" fontId="0" fillId="0" borderId="4" xfId="0" applyNumberFormat="1" applyBorder="1"/>
    <xf numFmtId="165" fontId="0" fillId="0" borderId="0" xfId="1" applyNumberFormat="1" applyFont="1" applyFill="1" applyAlignment="1"/>
    <xf numFmtId="166" fontId="0" fillId="0" borderId="0" xfId="0" applyNumberFormat="1"/>
    <xf numFmtId="165" fontId="1" fillId="4" borderId="0" xfId="1" applyNumberFormat="1" applyFont="1" applyFill="1" applyAlignment="1"/>
    <xf numFmtId="165" fontId="1" fillId="3" borderId="0" xfId="1" applyNumberFormat="1" applyFont="1" applyFill="1" applyAlignment="1"/>
    <xf numFmtId="165" fontId="1" fillId="0" borderId="2" xfId="1" applyNumberFormat="1" applyFont="1" applyBorder="1" applyAlignment="1"/>
    <xf numFmtId="165" fontId="1" fillId="0" borderId="0" xfId="1" applyNumberFormat="1" applyFont="1" applyAlignment="1"/>
    <xf numFmtId="165" fontId="0" fillId="0" borderId="5" xfId="1" applyNumberFormat="1" applyFont="1" applyFill="1" applyBorder="1" applyAlignment="1"/>
    <xf numFmtId="169" fontId="6" fillId="5" borderId="0" xfId="1" applyNumberFormat="1" applyFont="1" applyFill="1"/>
    <xf numFmtId="169" fontId="6" fillId="5" borderId="5" xfId="1" applyNumberFormat="1" applyFont="1" applyFill="1" applyBorder="1"/>
    <xf numFmtId="169" fontId="0" fillId="5" borderId="5" xfId="1" applyNumberFormat="1" applyFont="1" applyFill="1" applyBorder="1"/>
    <xf numFmtId="169" fontId="7" fillId="5" borderId="0" xfId="1" applyNumberFormat="1" applyFont="1" applyFill="1"/>
    <xf numFmtId="165" fontId="8" fillId="3" borderId="0" xfId="1" applyNumberFormat="1" applyFont="1" applyFill="1" applyBorder="1" applyAlignment="1"/>
    <xf numFmtId="165" fontId="8" fillId="3" borderId="5" xfId="1" applyNumberFormat="1" applyFont="1" applyFill="1" applyBorder="1" applyAlignment="1"/>
    <xf numFmtId="165" fontId="8" fillId="3" borderId="0" xfId="1" applyNumberFormat="1" applyFont="1" applyFill="1" applyAlignment="1"/>
    <xf numFmtId="44" fontId="0" fillId="0" borderId="0" xfId="1" applyFont="1"/>
    <xf numFmtId="42" fontId="0" fillId="0" borderId="0" xfId="1" applyNumberFormat="1" applyFont="1" applyFill="1" applyBorder="1" applyAlignment="1">
      <alignment horizontal="center"/>
    </xf>
    <xf numFmtId="44" fontId="0" fillId="0" borderId="5" xfId="1" applyFont="1" applyBorder="1"/>
    <xf numFmtId="0" fontId="2" fillId="0" borderId="0" xfId="0" applyFont="1"/>
    <xf numFmtId="0" fontId="10" fillId="0" borderId="0" xfId="0" applyFont="1"/>
    <xf numFmtId="0" fontId="11" fillId="0" borderId="0" xfId="0" applyFont="1"/>
    <xf numFmtId="170" fontId="0" fillId="0" borderId="0" xfId="0" applyNumberFormat="1"/>
    <xf numFmtId="165" fontId="12" fillId="3" borderId="5" xfId="1" applyNumberFormat="1" applyFont="1" applyFill="1" applyBorder="1" applyAlignment="1"/>
    <xf numFmtId="165" fontId="0" fillId="0" borderId="12" xfId="1" applyNumberFormat="1" applyFont="1" applyBorder="1"/>
    <xf numFmtId="165" fontId="0" fillId="0" borderId="13" xfId="1" applyNumberFormat="1" applyFont="1" applyBorder="1"/>
    <xf numFmtId="0" fontId="0" fillId="6" borderId="14" xfId="0" applyFill="1" applyBorder="1"/>
    <xf numFmtId="0" fontId="0" fillId="7" borderId="14" xfId="0" applyFill="1" applyBorder="1"/>
    <xf numFmtId="164" fontId="0" fillId="6" borderId="14" xfId="0" applyNumberFormat="1" applyFill="1" applyBorder="1"/>
    <xf numFmtId="0" fontId="0" fillId="6" borderId="14" xfId="0" quotePrefix="1" applyFill="1" applyBorder="1"/>
    <xf numFmtId="165" fontId="0" fillId="4" borderId="0" xfId="1" applyNumberFormat="1" applyFont="1" applyFill="1" applyBorder="1"/>
    <xf numFmtId="2" fontId="0" fillId="0" borderId="0" xfId="0" applyNumberFormat="1"/>
    <xf numFmtId="0" fontId="13" fillId="0" borderId="0" xfId="0" applyFont="1"/>
    <xf numFmtId="165" fontId="9" fillId="0" borderId="11" xfId="1" applyNumberFormat="1" applyFont="1" applyBorder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0" fontId="0" fillId="0" borderId="5" xfId="0" applyBorder="1"/>
    <xf numFmtId="0" fontId="1" fillId="0" borderId="0" xfId="0" quotePrefix="1" applyFont="1"/>
    <xf numFmtId="0" fontId="1" fillId="0" borderId="0" xfId="0" applyFont="1"/>
    <xf numFmtId="0" fontId="3" fillId="6" borderId="2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0" borderId="0" xfId="0"/>
    <xf numFmtId="0" fontId="3" fillId="6" borderId="15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</cellXfs>
  <cellStyles count="6">
    <cellStyle name="Currency" xfId="1" builtinId="4"/>
    <cellStyle name="Normal" xfId="0" builtinId="0"/>
    <cellStyle name="Normal 2" xfId="3" xr:uid="{00000000-0005-0000-0000-000002000000}"/>
    <cellStyle name="Percent" xfId="2" builtinId="5"/>
    <cellStyle name="Style 1" xfId="4" xr:uid="{00000000-0005-0000-0000-000004000000}"/>
    <cellStyle name="Style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DDDDD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85DFA-79BC-4B2B-B617-CCE5820FDD2A}">
  <dimension ref="A1:AS112"/>
  <sheetViews>
    <sheetView tabSelected="1" topLeftCell="A14" zoomScale="75" zoomScaleNormal="75" workbookViewId="0">
      <selection activeCell="C32" sqref="C32"/>
    </sheetView>
  </sheetViews>
  <sheetFormatPr defaultRowHeight="12.75" x14ac:dyDescent="0.2"/>
  <cols>
    <col min="1" max="1" width="10" customWidth="1"/>
    <col min="2" max="2" width="15.5703125" customWidth="1"/>
    <col min="3" max="3" width="7.85546875" customWidth="1"/>
    <col min="4" max="5" width="4.5703125" customWidth="1"/>
    <col min="6" max="6" width="5.85546875" customWidth="1"/>
    <col min="7" max="7" width="5.5703125" customWidth="1"/>
    <col min="8" max="8" width="7.5703125" customWidth="1"/>
    <col min="9" max="17" width="5.7109375" customWidth="1"/>
    <col min="18" max="18" width="14.7109375" style="6" customWidth="1"/>
    <col min="19" max="21" width="12.28515625" customWidth="1"/>
    <col min="22" max="22" width="12.28515625" style="6" customWidth="1"/>
    <col min="23" max="37" width="12.28515625" customWidth="1"/>
    <col min="38" max="38" width="13.7109375" bestFit="1" customWidth="1"/>
    <col min="39" max="39" width="10.28515625" bestFit="1" customWidth="1"/>
    <col min="40" max="40" width="13.42578125" bestFit="1" customWidth="1"/>
    <col min="41" max="41" width="14" bestFit="1" customWidth="1"/>
    <col min="42" max="42" width="19.7109375" bestFit="1" customWidth="1"/>
  </cols>
  <sheetData>
    <row r="1" spans="1:45" x14ac:dyDescent="0.2">
      <c r="A1" s="5" t="s">
        <v>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"/>
      <c r="R1" s="53"/>
      <c r="S1" s="5"/>
      <c r="T1" s="5"/>
      <c r="U1" s="22"/>
      <c r="V1" s="14"/>
      <c r="W1" s="5"/>
      <c r="X1" s="5"/>
      <c r="Y1" s="22"/>
      <c r="Z1" s="5"/>
      <c r="AA1" s="5"/>
      <c r="AB1" s="5"/>
      <c r="AC1" s="22"/>
      <c r="AG1" s="26"/>
      <c r="AK1" s="26"/>
      <c r="AL1" s="26"/>
    </row>
    <row r="2" spans="1:45" x14ac:dyDescent="0.2">
      <c r="A2" s="5" t="s">
        <v>105</v>
      </c>
      <c r="B2" s="9"/>
      <c r="C2" s="4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2"/>
      <c r="R2" s="53"/>
      <c r="S2" s="5"/>
      <c r="T2" s="5"/>
      <c r="U2" s="22"/>
      <c r="V2" s="14"/>
      <c r="W2" s="5"/>
      <c r="X2" s="5"/>
      <c r="Y2" s="22"/>
      <c r="Z2" s="5"/>
      <c r="AA2" s="5"/>
      <c r="AB2" s="5"/>
      <c r="AC2" s="22"/>
      <c r="AG2" s="26"/>
      <c r="AK2" s="26"/>
      <c r="AL2" s="26"/>
      <c r="AN2" s="37"/>
      <c r="AO2" s="80"/>
    </row>
    <row r="3" spans="1:45" x14ac:dyDescent="0.2">
      <c r="A3" s="5" t="s">
        <v>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2"/>
      <c r="R3" s="53"/>
      <c r="S3" s="5"/>
      <c r="T3" s="5"/>
      <c r="U3" s="22"/>
      <c r="V3" s="14"/>
      <c r="W3" s="5"/>
      <c r="X3" s="5"/>
      <c r="Y3" s="22"/>
      <c r="Z3" s="5"/>
      <c r="AA3" s="5"/>
      <c r="AB3" s="5"/>
      <c r="AC3" s="22"/>
      <c r="AG3" s="26"/>
      <c r="AK3" s="26"/>
      <c r="AL3" s="26"/>
      <c r="AO3" s="80"/>
    </row>
    <row r="4" spans="1:45" x14ac:dyDescent="0.2">
      <c r="A4" s="5" t="s">
        <v>56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2"/>
      <c r="R4" s="53"/>
      <c r="S4" s="10"/>
      <c r="T4" s="10"/>
      <c r="U4" s="23"/>
      <c r="V4" s="14"/>
      <c r="W4" s="10"/>
      <c r="X4" s="32"/>
      <c r="Y4" s="23"/>
      <c r="Z4" s="10"/>
      <c r="AA4" s="10"/>
      <c r="AB4" s="10"/>
      <c r="AC4" s="23"/>
      <c r="AG4" s="26"/>
      <c r="AK4" s="26"/>
      <c r="AL4" s="26"/>
      <c r="AO4" s="80"/>
    </row>
    <row r="5" spans="1:45" x14ac:dyDescent="0.2">
      <c r="A5" s="5" t="s">
        <v>106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2"/>
      <c r="R5" s="15"/>
      <c r="S5" s="10"/>
      <c r="T5" s="10"/>
      <c r="U5" s="23"/>
      <c r="V5" s="14"/>
      <c r="W5" s="10"/>
      <c r="X5" s="32"/>
      <c r="Y5" s="23"/>
      <c r="Z5" s="10"/>
      <c r="AA5" s="10"/>
      <c r="AB5" s="10"/>
      <c r="AC5" s="23"/>
      <c r="AG5" s="26"/>
      <c r="AK5" s="26"/>
      <c r="AL5" s="26"/>
      <c r="AO5" s="80"/>
    </row>
    <row r="6" spans="1:45" x14ac:dyDescent="0.2">
      <c r="A6" s="5" t="s">
        <v>88</v>
      </c>
      <c r="B6" s="5"/>
      <c r="C6" s="7">
        <v>0.02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2"/>
      <c r="R6" s="15"/>
      <c r="S6" s="10"/>
      <c r="T6" s="10"/>
      <c r="U6" s="23"/>
      <c r="V6" s="14"/>
      <c r="W6" s="10"/>
      <c r="X6" s="32"/>
      <c r="Y6" s="23"/>
      <c r="Z6" s="10"/>
      <c r="AA6" s="10"/>
      <c r="AB6" s="10"/>
      <c r="AC6" s="23"/>
      <c r="AG6" s="26"/>
      <c r="AK6" s="26"/>
      <c r="AL6" s="26"/>
      <c r="AO6" s="80"/>
    </row>
    <row r="7" spans="1:45" ht="13.5" x14ac:dyDescent="0.25">
      <c r="A7" s="5"/>
      <c r="B7" s="5"/>
      <c r="C7" s="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22"/>
      <c r="R7" s="97" t="s">
        <v>102</v>
      </c>
      <c r="S7" s="98"/>
      <c r="T7" s="98"/>
      <c r="U7" s="99"/>
      <c r="V7" s="14"/>
      <c r="W7" s="10"/>
      <c r="X7" s="32"/>
      <c r="Y7" s="23"/>
      <c r="Z7" s="10"/>
      <c r="AA7" s="10"/>
      <c r="AB7" s="10"/>
      <c r="AC7" s="23"/>
      <c r="AG7" s="26"/>
      <c r="AK7" s="26"/>
      <c r="AL7" s="26"/>
    </row>
    <row r="8" spans="1:45" x14ac:dyDescent="0.2">
      <c r="B8" s="5"/>
      <c r="C8" s="105" t="s">
        <v>97</v>
      </c>
      <c r="D8" s="102"/>
      <c r="E8" s="103"/>
      <c r="F8" s="106" t="s">
        <v>98</v>
      </c>
      <c r="G8" s="107"/>
      <c r="H8" s="108"/>
      <c r="I8" s="105" t="s">
        <v>99</v>
      </c>
      <c r="J8" s="102"/>
      <c r="K8" s="103"/>
      <c r="L8" s="106" t="s">
        <v>100</v>
      </c>
      <c r="M8" s="107"/>
      <c r="N8" s="108"/>
      <c r="O8" s="102" t="s">
        <v>101</v>
      </c>
      <c r="P8" s="102"/>
      <c r="Q8" s="103"/>
      <c r="R8" s="15" t="s">
        <v>45</v>
      </c>
      <c r="S8" s="11"/>
      <c r="T8" s="11"/>
      <c r="U8" s="24"/>
      <c r="V8" s="15" t="s">
        <v>46</v>
      </c>
      <c r="W8" s="11"/>
      <c r="X8" s="11"/>
      <c r="Y8" s="24"/>
      <c r="Z8" s="15" t="s">
        <v>47</v>
      </c>
      <c r="AA8" s="11"/>
      <c r="AB8" s="11"/>
      <c r="AC8" s="24"/>
      <c r="AD8" s="15" t="s">
        <v>48</v>
      </c>
      <c r="AG8" s="26"/>
      <c r="AH8" s="15" t="s">
        <v>49</v>
      </c>
      <c r="AK8" s="26"/>
      <c r="AL8" s="35" t="s">
        <v>14</v>
      </c>
    </row>
    <row r="9" spans="1:45" x14ac:dyDescent="0.2">
      <c r="C9" s="90" t="s">
        <v>6</v>
      </c>
      <c r="D9" s="90" t="s">
        <v>7</v>
      </c>
      <c r="E9" s="90" t="s">
        <v>8</v>
      </c>
      <c r="F9" s="91" t="s">
        <v>6</v>
      </c>
      <c r="G9" s="91" t="s">
        <v>7</v>
      </c>
      <c r="H9" s="91" t="s">
        <v>8</v>
      </c>
      <c r="I9" s="90" t="s">
        <v>6</v>
      </c>
      <c r="J9" s="90" t="s">
        <v>7</v>
      </c>
      <c r="K9" s="90" t="s">
        <v>8</v>
      </c>
      <c r="L9" s="91" t="s">
        <v>6</v>
      </c>
      <c r="M9" s="91" t="s">
        <v>7</v>
      </c>
      <c r="N9" s="91" t="s">
        <v>8</v>
      </c>
      <c r="O9" s="90" t="s">
        <v>6</v>
      </c>
      <c r="P9" s="90" t="s">
        <v>7</v>
      </c>
      <c r="Q9" s="90" t="s">
        <v>8</v>
      </c>
      <c r="R9" s="16" t="s">
        <v>43</v>
      </c>
      <c r="S9" s="13" t="s">
        <v>9</v>
      </c>
      <c r="T9" s="12" t="s">
        <v>42</v>
      </c>
      <c r="U9" s="25" t="s">
        <v>14</v>
      </c>
      <c r="V9" s="16" t="s">
        <v>43</v>
      </c>
      <c r="W9" s="13" t="s">
        <v>10</v>
      </c>
      <c r="X9" s="12" t="s">
        <v>42</v>
      </c>
      <c r="Y9" s="25" t="s">
        <v>14</v>
      </c>
      <c r="Z9" s="16" t="s">
        <v>43</v>
      </c>
      <c r="AA9" s="12" t="s">
        <v>11</v>
      </c>
      <c r="AB9" s="12" t="s">
        <v>42</v>
      </c>
      <c r="AC9" s="25" t="s">
        <v>14</v>
      </c>
      <c r="AD9" s="16" t="s">
        <v>43</v>
      </c>
      <c r="AE9" s="12" t="s">
        <v>12</v>
      </c>
      <c r="AF9" s="12" t="s">
        <v>42</v>
      </c>
      <c r="AG9" s="25" t="s">
        <v>14</v>
      </c>
      <c r="AH9" s="16" t="s">
        <v>43</v>
      </c>
      <c r="AI9" s="12" t="s">
        <v>13</v>
      </c>
      <c r="AJ9" s="12" t="s">
        <v>42</v>
      </c>
      <c r="AK9" s="25" t="s">
        <v>14</v>
      </c>
      <c r="AL9" s="25" t="s">
        <v>44</v>
      </c>
      <c r="AN9" s="1" t="s">
        <v>95</v>
      </c>
      <c r="AO9" s="1" t="s">
        <v>96</v>
      </c>
      <c r="AP9" s="2" t="s">
        <v>14</v>
      </c>
      <c r="AQ9" s="2"/>
      <c r="AR9" s="2"/>
      <c r="AS9" s="2"/>
    </row>
    <row r="10" spans="1:45" x14ac:dyDescent="0.2">
      <c r="A10" s="5" t="s">
        <v>15</v>
      </c>
      <c r="C10" s="90"/>
      <c r="D10" s="90"/>
      <c r="E10" s="90"/>
      <c r="F10" s="91"/>
      <c r="G10" s="91"/>
      <c r="H10" s="91"/>
      <c r="I10" s="90"/>
      <c r="J10" s="90"/>
      <c r="K10" s="90"/>
      <c r="L10" s="91"/>
      <c r="M10" s="91"/>
      <c r="N10" s="91"/>
      <c r="O10" s="90"/>
      <c r="P10" s="90"/>
      <c r="Q10" s="90"/>
      <c r="R10" s="34"/>
      <c r="U10" s="26"/>
      <c r="V10" s="34"/>
      <c r="Y10" s="26"/>
      <c r="Z10" s="34"/>
      <c r="AC10" s="26"/>
      <c r="AD10" s="34"/>
      <c r="AG10" s="26"/>
      <c r="AK10" s="26"/>
      <c r="AL10" s="26"/>
      <c r="AN10" s="51">
        <f>SUM(S11,W11,AA11,AE11,AI11)</f>
        <v>0</v>
      </c>
      <c r="AO10" s="51">
        <f>SUM(T11,X11,AB11,AF11,AJ11)</f>
        <v>0</v>
      </c>
      <c r="AP10" s="51">
        <f>SUM(AN10:AO10)</f>
        <v>0</v>
      </c>
    </row>
    <row r="11" spans="1:45" x14ac:dyDescent="0.2">
      <c r="A11" s="4" t="s">
        <v>0</v>
      </c>
      <c r="B11" s="37"/>
      <c r="C11" s="90"/>
      <c r="D11" s="90"/>
      <c r="E11" s="92"/>
      <c r="F11" s="91"/>
      <c r="G11" s="91"/>
      <c r="H11" s="91"/>
      <c r="I11" s="90"/>
      <c r="J11" s="90"/>
      <c r="K11" s="90"/>
      <c r="L11" s="91"/>
      <c r="M11" s="91"/>
      <c r="N11" s="91"/>
      <c r="O11" s="90"/>
      <c r="P11" s="90"/>
      <c r="Q11" s="90"/>
      <c r="R11" s="34">
        <v>0</v>
      </c>
      <c r="S11" s="8">
        <f>ROUND((R11/9*$E11)+(R11/9*$D11)+(R11/12*$C11),0)</f>
        <v>0</v>
      </c>
      <c r="T11" s="8">
        <f>ROUND((R11/12*C11*$A$31)+(R11/9*D11*$A$31)+(R11/9*E11*$A$33),0)</f>
        <v>0</v>
      </c>
      <c r="U11" s="27">
        <f>ROUND(T11+S11,0)</f>
        <v>0</v>
      </c>
      <c r="V11" s="34">
        <f>ROUND((1+$C$6)*R11,0)</f>
        <v>0</v>
      </c>
      <c r="W11" s="8">
        <f>ROUND((V11/9*$H11)+(V11/9*$G11)+(V11/12*$F11),0)</f>
        <v>0</v>
      </c>
      <c r="X11" s="33">
        <f>ROUND((V11/12*F11*$A$31)+(V11/9*G11*$A$31)+(V11/9*H11*$A$33),0)</f>
        <v>0</v>
      </c>
      <c r="Y11" s="27">
        <f>ROUND(X11+W11,0)</f>
        <v>0</v>
      </c>
      <c r="Z11" s="34">
        <f>ROUND((1+$C$6)*V11,0)</f>
        <v>0</v>
      </c>
      <c r="AA11" s="8">
        <f>ROUND((Z11/9*$K11)+(Z11/9*$J11)+(Z11/12*$I11),0)</f>
        <v>0</v>
      </c>
      <c r="AB11" s="8">
        <f>ROUND((Z11/12*I11*$A$31)+(Z11/9*J11*$A$31)+(Z11/9*K11*$A$33),0)</f>
        <v>0</v>
      </c>
      <c r="AC11" s="27">
        <f>ROUND(AB11+AA11,0)</f>
        <v>0</v>
      </c>
      <c r="AD11" s="34">
        <f>ROUND((1+$C$6)*Z11,0)</f>
        <v>0</v>
      </c>
      <c r="AE11" s="8">
        <f>ROUND((AD11/9*$N11)+(AD11/9*$M11)+(AD11/12*$L11),0)</f>
        <v>0</v>
      </c>
      <c r="AF11" s="8">
        <f>ROUND((AD11/12*L11*$A$31)+(AD11/9*M11*$A$31)+(AD11/9*N11*$A$33),0)</f>
        <v>0</v>
      </c>
      <c r="AG11" s="27">
        <f>ROUND(AF11+AE11,0)</f>
        <v>0</v>
      </c>
      <c r="AH11" s="34">
        <f>ROUND((1+$C$6)*AD11,0)</f>
        <v>0</v>
      </c>
      <c r="AI11" s="8">
        <f>ROUND((AH11/9*$Q11)+(AH11/9*$P11)+(AH11/12*$O11),0)</f>
        <v>0</v>
      </c>
      <c r="AJ11" s="8">
        <f>ROUND((AH11/12*O11*$A$31)+(AH11/9*P11*$A$31)+(AH11/9*E11*$Q$33),0)</f>
        <v>0</v>
      </c>
      <c r="AK11" s="27">
        <f>ROUND(AJ11+AI11,0)</f>
        <v>0</v>
      </c>
      <c r="AL11" s="82">
        <f t="shared" ref="AL11:AL16" si="0">AK11+AG11+AC11+Y11+U11</f>
        <v>0</v>
      </c>
      <c r="AN11" s="8">
        <f t="shared" ref="AN11:AO16" si="1">SUM(S12,W12,AA12,AE12,AI12)</f>
        <v>0</v>
      </c>
      <c r="AO11" s="8">
        <f t="shared" si="1"/>
        <v>0</v>
      </c>
      <c r="AP11" s="8">
        <f>SUM(AN11:AO11)</f>
        <v>0</v>
      </c>
      <c r="AQ11" s="8"/>
      <c r="AR11" s="8"/>
      <c r="AS11" s="6"/>
    </row>
    <row r="12" spans="1:45" x14ac:dyDescent="0.2">
      <c r="A12" s="4" t="s">
        <v>1</v>
      </c>
      <c r="B12" s="37"/>
      <c r="C12" s="90"/>
      <c r="D12" s="90"/>
      <c r="E12" s="90"/>
      <c r="F12" s="91"/>
      <c r="G12" s="91"/>
      <c r="H12" s="91"/>
      <c r="I12" s="90"/>
      <c r="J12" s="90"/>
      <c r="K12" s="90"/>
      <c r="L12" s="91"/>
      <c r="M12" s="91"/>
      <c r="N12" s="91"/>
      <c r="O12" s="90"/>
      <c r="P12" s="90"/>
      <c r="Q12" s="90"/>
      <c r="R12" s="34">
        <v>0</v>
      </c>
      <c r="S12" s="8">
        <f t="shared" ref="S12:S16" si="2">ROUND((R12/9*$E12)+(R12/9*$D12)+(R12/12*$C12),0)</f>
        <v>0</v>
      </c>
      <c r="T12" s="8">
        <f>ROUND((R12/12*C12*$A$31)+(R12/9*D12*$A$31)+(R12/9*E12*$A$33),0)</f>
        <v>0</v>
      </c>
      <c r="U12" s="27">
        <f t="shared" ref="U12:U16" si="3">ROUND(T12+S12,0)</f>
        <v>0</v>
      </c>
      <c r="V12" s="34">
        <f t="shared" ref="V12:V16" si="4">ROUND((1+$C$6)*R12,0)</f>
        <v>0</v>
      </c>
      <c r="W12" s="8">
        <f t="shared" ref="W12:W16" si="5">ROUND((V12/9*$H12)+(V12/9*$G12)+(V12/12*$F12),0)</f>
        <v>0</v>
      </c>
      <c r="X12" s="33">
        <f t="shared" ref="X12:X16" si="6">ROUND((V12/12*F12*$A$31)+(V12/9*G12*$A$31)+(V12/9*H12*$A$33),0)</f>
        <v>0</v>
      </c>
      <c r="Y12" s="27">
        <f t="shared" ref="Y12:Y16" si="7">ROUND(X12+W12,0)</f>
        <v>0</v>
      </c>
      <c r="Z12" s="34">
        <f t="shared" ref="Z12:Z15" si="8">ROUND((1+$C$6)*V12,0)</f>
        <v>0</v>
      </c>
      <c r="AA12" s="8">
        <f t="shared" ref="AA12:AA16" si="9">ROUND((Z12/9*$K12)+(Z12/9*$J12)+(Z12/12*$I12),0)</f>
        <v>0</v>
      </c>
      <c r="AB12" s="8">
        <f t="shared" ref="AB12:AB16" si="10">ROUND((Z12/12*I12*$A$31)+(Z12/9*J12*$A$31)+(Z12/9*K12*$A$33),0)</f>
        <v>0</v>
      </c>
      <c r="AC12" s="27">
        <f t="shared" ref="AC12:AC16" si="11">ROUND(AB12+AA12,0)</f>
        <v>0</v>
      </c>
      <c r="AD12" s="34">
        <f t="shared" ref="AD12:AD16" si="12">ROUND((1+$C$6)*Z12,0)</f>
        <v>0</v>
      </c>
      <c r="AE12" s="8">
        <f t="shared" ref="AE12:AE16" si="13">ROUND((AD12/9*$N12)+(AD12/9*$M12)+(AD12/12*$L12),0)</f>
        <v>0</v>
      </c>
      <c r="AF12" s="8">
        <f t="shared" ref="AF12:AF16" si="14">ROUND((AD12/12*L12*$A$31)+(AD12/9*M12*$A$31)+(AD12/9*N12*$A$33),0)</f>
        <v>0</v>
      </c>
      <c r="AG12" s="27">
        <f t="shared" ref="AG12:AG16" si="15">ROUND(AF12+AE12,0)</f>
        <v>0</v>
      </c>
      <c r="AH12" s="34">
        <f t="shared" ref="AH12:AH16" si="16">ROUND((1+$C$6)*AD12,0)</f>
        <v>0</v>
      </c>
      <c r="AI12" s="8">
        <f t="shared" ref="AI12:AI16" si="17">ROUND((AH12/9*$Q12)+(AH12/9*$P12)+(AH12/12*$O12),0)</f>
        <v>0</v>
      </c>
      <c r="AJ12" s="8">
        <f t="shared" ref="AJ12:AJ16" si="18">ROUND((AH12/12*O12*$A$31)+(AH12/9*P12*$A$31)+(AH12/9*E12*$Q$33),0)</f>
        <v>0</v>
      </c>
      <c r="AK12" s="27">
        <f>ROUND(AJ12+AI12,0)</f>
        <v>0</v>
      </c>
      <c r="AL12" s="82">
        <f t="shared" si="0"/>
        <v>0</v>
      </c>
      <c r="AN12" s="8">
        <f t="shared" si="1"/>
        <v>0</v>
      </c>
      <c r="AO12" s="8">
        <f t="shared" si="1"/>
        <v>0</v>
      </c>
      <c r="AP12" s="8">
        <f t="shared" ref="AP12:AP16" si="19">SUM(AN12:AO12)</f>
        <v>0</v>
      </c>
      <c r="AQ12" s="8"/>
      <c r="AR12" s="8"/>
      <c r="AS12" s="6"/>
    </row>
    <row r="13" spans="1:45" x14ac:dyDescent="0.2">
      <c r="A13" s="4" t="s">
        <v>2</v>
      </c>
      <c r="B13" s="37"/>
      <c r="C13" s="90"/>
      <c r="D13" s="90"/>
      <c r="E13" s="90"/>
      <c r="F13" s="91"/>
      <c r="G13" s="91"/>
      <c r="H13" s="91"/>
      <c r="I13" s="90"/>
      <c r="J13" s="90"/>
      <c r="K13" s="90"/>
      <c r="L13" s="91"/>
      <c r="M13" s="91"/>
      <c r="N13" s="91"/>
      <c r="O13" s="90"/>
      <c r="P13" s="90"/>
      <c r="Q13" s="90"/>
      <c r="R13" s="34">
        <v>0</v>
      </c>
      <c r="S13" s="8">
        <f t="shared" si="2"/>
        <v>0</v>
      </c>
      <c r="T13" s="8">
        <f t="shared" ref="T13:T16" si="20">ROUND((R13/12*C13*$A$31)+(R13/9*D13*$A$31)+(R13/9*E13*$A$33),0)</f>
        <v>0</v>
      </c>
      <c r="U13" s="27">
        <f t="shared" si="3"/>
        <v>0</v>
      </c>
      <c r="V13" s="34">
        <f t="shared" si="4"/>
        <v>0</v>
      </c>
      <c r="W13" s="8">
        <f t="shared" si="5"/>
        <v>0</v>
      </c>
      <c r="X13" s="33">
        <f t="shared" si="6"/>
        <v>0</v>
      </c>
      <c r="Y13" s="27">
        <f t="shared" si="7"/>
        <v>0</v>
      </c>
      <c r="Z13" s="34">
        <f t="shared" si="8"/>
        <v>0</v>
      </c>
      <c r="AA13" s="8">
        <f t="shared" si="9"/>
        <v>0</v>
      </c>
      <c r="AB13" s="8">
        <f t="shared" si="10"/>
        <v>0</v>
      </c>
      <c r="AC13" s="27">
        <f t="shared" si="11"/>
        <v>0</v>
      </c>
      <c r="AD13" s="34">
        <f t="shared" si="12"/>
        <v>0</v>
      </c>
      <c r="AE13" s="8">
        <f t="shared" si="13"/>
        <v>0</v>
      </c>
      <c r="AF13" s="8">
        <f t="shared" si="14"/>
        <v>0</v>
      </c>
      <c r="AG13" s="27">
        <f t="shared" si="15"/>
        <v>0</v>
      </c>
      <c r="AH13" s="34">
        <f t="shared" si="16"/>
        <v>0</v>
      </c>
      <c r="AI13" s="8">
        <f t="shared" si="17"/>
        <v>0</v>
      </c>
      <c r="AJ13" s="8">
        <f t="shared" si="18"/>
        <v>0</v>
      </c>
      <c r="AK13" s="27">
        <f t="shared" ref="AK13:AK16" si="21">ROUND(AJ13+AI13,0)</f>
        <v>0</v>
      </c>
      <c r="AL13" s="82">
        <f t="shared" si="0"/>
        <v>0</v>
      </c>
      <c r="AN13" s="8">
        <f t="shared" si="1"/>
        <v>0</v>
      </c>
      <c r="AO13" s="8">
        <f t="shared" si="1"/>
        <v>0</v>
      </c>
      <c r="AP13" s="8">
        <f t="shared" si="19"/>
        <v>0</v>
      </c>
      <c r="AQ13" s="8"/>
      <c r="AR13" s="8"/>
      <c r="AS13" s="6"/>
    </row>
    <row r="14" spans="1:45" x14ac:dyDescent="0.2">
      <c r="A14" s="4" t="s">
        <v>3</v>
      </c>
      <c r="C14" s="93"/>
      <c r="D14" s="93"/>
      <c r="E14" s="90"/>
      <c r="F14" s="91"/>
      <c r="G14" s="91"/>
      <c r="H14" s="91"/>
      <c r="I14" s="90"/>
      <c r="J14" s="90"/>
      <c r="K14" s="90"/>
      <c r="L14" s="91"/>
      <c r="M14" s="91"/>
      <c r="N14" s="91"/>
      <c r="O14" s="90"/>
      <c r="P14" s="90"/>
      <c r="Q14" s="90"/>
      <c r="R14" s="34">
        <v>0</v>
      </c>
      <c r="S14" s="8">
        <f t="shared" si="2"/>
        <v>0</v>
      </c>
      <c r="T14" s="8">
        <f t="shared" si="20"/>
        <v>0</v>
      </c>
      <c r="U14" s="27">
        <f t="shared" si="3"/>
        <v>0</v>
      </c>
      <c r="V14" s="34">
        <f t="shared" si="4"/>
        <v>0</v>
      </c>
      <c r="W14" s="8">
        <f t="shared" si="5"/>
        <v>0</v>
      </c>
      <c r="X14" s="33">
        <f t="shared" si="6"/>
        <v>0</v>
      </c>
      <c r="Y14" s="27">
        <f t="shared" si="7"/>
        <v>0</v>
      </c>
      <c r="Z14" s="34">
        <f t="shared" si="8"/>
        <v>0</v>
      </c>
      <c r="AA14" s="8">
        <f t="shared" si="9"/>
        <v>0</v>
      </c>
      <c r="AB14" s="8">
        <f t="shared" si="10"/>
        <v>0</v>
      </c>
      <c r="AC14" s="27">
        <f t="shared" si="11"/>
        <v>0</v>
      </c>
      <c r="AD14" s="34">
        <f t="shared" si="12"/>
        <v>0</v>
      </c>
      <c r="AE14" s="8">
        <f t="shared" si="13"/>
        <v>0</v>
      </c>
      <c r="AF14" s="8">
        <f>ROUND((AD14/12*L14*$A$31)+(AD14/9*M14*$A$31)+(AD14/9*N14*$A$33),0)</f>
        <v>0</v>
      </c>
      <c r="AG14" s="27">
        <f t="shared" si="15"/>
        <v>0</v>
      </c>
      <c r="AH14" s="34">
        <f t="shared" si="16"/>
        <v>0</v>
      </c>
      <c r="AI14" s="8">
        <f t="shared" si="17"/>
        <v>0</v>
      </c>
      <c r="AJ14" s="8">
        <f t="shared" si="18"/>
        <v>0</v>
      </c>
      <c r="AK14" s="27">
        <f t="shared" si="21"/>
        <v>0</v>
      </c>
      <c r="AL14" s="82">
        <f t="shared" si="0"/>
        <v>0</v>
      </c>
      <c r="AN14" s="8">
        <f t="shared" si="1"/>
        <v>0</v>
      </c>
      <c r="AO14" s="8">
        <f t="shared" si="1"/>
        <v>0</v>
      </c>
      <c r="AP14" s="8">
        <f t="shared" si="19"/>
        <v>0</v>
      </c>
      <c r="AQ14" s="8"/>
      <c r="AR14" s="8"/>
      <c r="AS14" s="6"/>
    </row>
    <row r="15" spans="1:45" x14ac:dyDescent="0.2">
      <c r="A15" s="4" t="s">
        <v>4</v>
      </c>
      <c r="C15" s="93"/>
      <c r="D15" s="93"/>
      <c r="E15" s="90"/>
      <c r="F15" s="91"/>
      <c r="G15" s="91"/>
      <c r="H15" s="91"/>
      <c r="I15" s="90"/>
      <c r="J15" s="90"/>
      <c r="K15" s="90"/>
      <c r="L15" s="91"/>
      <c r="M15" s="91"/>
      <c r="N15" s="91"/>
      <c r="O15" s="90"/>
      <c r="P15" s="90"/>
      <c r="Q15" s="90"/>
      <c r="R15" s="34">
        <v>0</v>
      </c>
      <c r="S15" s="8">
        <f t="shared" si="2"/>
        <v>0</v>
      </c>
      <c r="T15" s="8">
        <f t="shared" si="20"/>
        <v>0</v>
      </c>
      <c r="U15" s="27">
        <f t="shared" si="3"/>
        <v>0</v>
      </c>
      <c r="V15" s="34">
        <f t="shared" si="4"/>
        <v>0</v>
      </c>
      <c r="W15" s="8">
        <f t="shared" si="5"/>
        <v>0</v>
      </c>
      <c r="X15" s="33">
        <f>ROUND((V15/12*F15*$A$31)+(V15/9*G15*$A$31)+(V15/9*H15*$A$33),0)</f>
        <v>0</v>
      </c>
      <c r="Y15" s="27">
        <f t="shared" si="7"/>
        <v>0</v>
      </c>
      <c r="Z15" s="34">
        <f t="shared" si="8"/>
        <v>0</v>
      </c>
      <c r="AA15" s="8">
        <f t="shared" si="9"/>
        <v>0</v>
      </c>
      <c r="AB15" s="8">
        <f t="shared" si="10"/>
        <v>0</v>
      </c>
      <c r="AC15" s="27">
        <f t="shared" si="11"/>
        <v>0</v>
      </c>
      <c r="AD15" s="34">
        <f t="shared" si="12"/>
        <v>0</v>
      </c>
      <c r="AE15" s="8">
        <f t="shared" si="13"/>
        <v>0</v>
      </c>
      <c r="AF15" s="8">
        <f t="shared" si="14"/>
        <v>0</v>
      </c>
      <c r="AG15" s="27">
        <f t="shared" si="15"/>
        <v>0</v>
      </c>
      <c r="AH15" s="34">
        <f t="shared" si="16"/>
        <v>0</v>
      </c>
      <c r="AI15" s="8">
        <f t="shared" si="17"/>
        <v>0</v>
      </c>
      <c r="AJ15" s="8">
        <f t="shared" si="18"/>
        <v>0</v>
      </c>
      <c r="AK15" s="27">
        <f t="shared" si="21"/>
        <v>0</v>
      </c>
      <c r="AL15" s="82">
        <f t="shared" si="0"/>
        <v>0</v>
      </c>
      <c r="AN15" s="8">
        <f t="shared" si="1"/>
        <v>0</v>
      </c>
      <c r="AO15" s="8">
        <f t="shared" si="1"/>
        <v>0</v>
      </c>
      <c r="AP15" s="8">
        <f t="shared" si="19"/>
        <v>0</v>
      </c>
      <c r="AQ15" s="8"/>
      <c r="AR15" s="8"/>
      <c r="AS15" s="6"/>
    </row>
    <row r="16" spans="1:45" x14ac:dyDescent="0.2">
      <c r="A16" s="4" t="s">
        <v>5</v>
      </c>
      <c r="B16" s="3"/>
      <c r="C16" s="93"/>
      <c r="D16" s="93"/>
      <c r="E16" s="90"/>
      <c r="F16" s="91"/>
      <c r="G16" s="91"/>
      <c r="H16" s="91"/>
      <c r="I16" s="90"/>
      <c r="J16" s="90"/>
      <c r="K16" s="90"/>
      <c r="L16" s="91"/>
      <c r="M16" s="91"/>
      <c r="N16" s="91"/>
      <c r="O16" s="90"/>
      <c r="P16" s="90"/>
      <c r="Q16" s="90"/>
      <c r="R16" s="34">
        <v>0</v>
      </c>
      <c r="S16" s="8">
        <f t="shared" si="2"/>
        <v>0</v>
      </c>
      <c r="T16" s="8">
        <f t="shared" si="20"/>
        <v>0</v>
      </c>
      <c r="U16" s="27">
        <f t="shared" si="3"/>
        <v>0</v>
      </c>
      <c r="V16" s="34">
        <f t="shared" si="4"/>
        <v>0</v>
      </c>
      <c r="W16" s="8">
        <f t="shared" si="5"/>
        <v>0</v>
      </c>
      <c r="X16" s="33">
        <f t="shared" si="6"/>
        <v>0</v>
      </c>
      <c r="Y16" s="27">
        <f t="shared" si="7"/>
        <v>0</v>
      </c>
      <c r="Z16" s="34">
        <f>ROUND((1+$C$6)*V16,0)</f>
        <v>0</v>
      </c>
      <c r="AA16" s="8">
        <f t="shared" si="9"/>
        <v>0</v>
      </c>
      <c r="AB16" s="8">
        <f t="shared" si="10"/>
        <v>0</v>
      </c>
      <c r="AC16" s="27">
        <f t="shared" si="11"/>
        <v>0</v>
      </c>
      <c r="AD16" s="34">
        <f t="shared" si="12"/>
        <v>0</v>
      </c>
      <c r="AE16" s="8">
        <f t="shared" si="13"/>
        <v>0</v>
      </c>
      <c r="AF16" s="8">
        <f t="shared" si="14"/>
        <v>0</v>
      </c>
      <c r="AG16" s="27">
        <f t="shared" si="15"/>
        <v>0</v>
      </c>
      <c r="AH16" s="34">
        <f t="shared" si="16"/>
        <v>0</v>
      </c>
      <c r="AI16" s="8">
        <f t="shared" si="17"/>
        <v>0</v>
      </c>
      <c r="AJ16" s="8">
        <f t="shared" si="18"/>
        <v>0</v>
      </c>
      <c r="AK16" s="27">
        <f t="shared" si="21"/>
        <v>0</v>
      </c>
      <c r="AL16" s="82">
        <f t="shared" si="0"/>
        <v>0</v>
      </c>
      <c r="AN16" s="8">
        <f t="shared" si="1"/>
        <v>0</v>
      </c>
      <c r="AO16" s="8">
        <f t="shared" si="1"/>
        <v>0</v>
      </c>
      <c r="AP16" s="8">
        <f t="shared" si="19"/>
        <v>0</v>
      </c>
      <c r="AQ16" s="8"/>
      <c r="AR16" s="8"/>
      <c r="AS16" s="6"/>
    </row>
    <row r="17" spans="1:45" x14ac:dyDescent="0.2">
      <c r="A17" t="s">
        <v>16</v>
      </c>
      <c r="Q17" s="26"/>
      <c r="R17" s="34"/>
      <c r="S17" s="17">
        <f>SUM(S11:S16)</f>
        <v>0</v>
      </c>
      <c r="T17" s="17">
        <f>SUM(T11:T16)</f>
        <v>0</v>
      </c>
      <c r="U17" s="28">
        <f>SUM(U11:U16)</f>
        <v>0</v>
      </c>
      <c r="V17" s="34"/>
      <c r="W17" s="17">
        <f>SUM(W11:W16)</f>
        <v>0</v>
      </c>
      <c r="X17" s="17">
        <f>SUM(X11:X16)</f>
        <v>0</v>
      </c>
      <c r="Y17" s="28">
        <f>SUM(Y11:Y16)</f>
        <v>0</v>
      </c>
      <c r="Z17" s="34"/>
      <c r="AA17" s="17">
        <f>SUM(AA11:AA16)</f>
        <v>0</v>
      </c>
      <c r="AB17" s="17">
        <f>SUM(AB11:AB16)</f>
        <v>0</v>
      </c>
      <c r="AC17" s="28">
        <f>SUM(AC11:AC16)</f>
        <v>0</v>
      </c>
      <c r="AD17" s="34"/>
      <c r="AE17" s="17">
        <f>SUM(AE11:AE16)</f>
        <v>0</v>
      </c>
      <c r="AF17" s="17">
        <f>SUM(AF11:AF16)</f>
        <v>0</v>
      </c>
      <c r="AG17" s="28">
        <f>SUM(AG11:AG16)</f>
        <v>0</v>
      </c>
      <c r="AH17" s="34"/>
      <c r="AI17" s="17">
        <f>SUM(AI11:AI16)</f>
        <v>0</v>
      </c>
      <c r="AJ17" s="17">
        <f>SUM(AJ11:AJ16)</f>
        <v>0</v>
      </c>
      <c r="AK17" s="28">
        <f>SUM(AK11:AK16)</f>
        <v>0</v>
      </c>
      <c r="AL17" s="28">
        <f>SUM(AL11:AL16)</f>
        <v>0</v>
      </c>
      <c r="AM17" s="6"/>
      <c r="AN17" s="8"/>
      <c r="AO17" s="8"/>
      <c r="AP17" s="6"/>
      <c r="AQ17" s="6"/>
      <c r="AR17" s="6"/>
      <c r="AS17" s="6"/>
    </row>
    <row r="18" spans="1:45" x14ac:dyDescent="0.2">
      <c r="D18" t="s">
        <v>62</v>
      </c>
      <c r="E18" t="s">
        <v>6</v>
      </c>
      <c r="F18" s="37" t="s">
        <v>89</v>
      </c>
      <c r="G18" t="s">
        <v>6</v>
      </c>
      <c r="Q18" s="26"/>
      <c r="R18" s="34"/>
      <c r="S18" s="6"/>
      <c r="T18" s="6"/>
      <c r="U18" s="29"/>
      <c r="V18" s="34"/>
      <c r="W18" s="6"/>
      <c r="X18" s="34"/>
      <c r="Y18" s="29"/>
      <c r="Z18" s="34"/>
      <c r="AA18" s="6"/>
      <c r="AB18" s="6"/>
      <c r="AC18" s="29"/>
      <c r="AD18" s="34"/>
      <c r="AE18" s="6"/>
      <c r="AF18" s="6"/>
      <c r="AG18" s="29"/>
      <c r="AH18" s="34"/>
      <c r="AI18" s="6"/>
      <c r="AJ18" s="6"/>
      <c r="AK18" s="29"/>
      <c r="AL18" s="29"/>
    </row>
    <row r="19" spans="1:45" x14ac:dyDescent="0.2">
      <c r="A19" s="5" t="s">
        <v>17</v>
      </c>
      <c r="C19" t="s">
        <v>54</v>
      </c>
      <c r="D19" t="s">
        <v>63</v>
      </c>
      <c r="E19" t="s">
        <v>61</v>
      </c>
      <c r="F19" s="37" t="s">
        <v>90</v>
      </c>
      <c r="G19" t="s">
        <v>55</v>
      </c>
      <c r="Q19" s="26"/>
      <c r="R19" s="34"/>
      <c r="S19" s="6"/>
      <c r="T19" s="6"/>
      <c r="U19" s="29"/>
      <c r="V19" s="34"/>
      <c r="W19" s="6"/>
      <c r="X19" s="34"/>
      <c r="Y19" s="29"/>
      <c r="Z19" s="34"/>
      <c r="AA19" s="6"/>
      <c r="AB19" s="6"/>
      <c r="AC19" s="29"/>
      <c r="AD19" s="34"/>
      <c r="AE19" s="6"/>
      <c r="AF19" s="6"/>
      <c r="AG19" s="29"/>
      <c r="AH19" s="34"/>
      <c r="AI19" s="6"/>
      <c r="AJ19" s="6"/>
      <c r="AK19" s="29"/>
      <c r="AL19" s="29"/>
    </row>
    <row r="20" spans="1:45" x14ac:dyDescent="0.2">
      <c r="A20" t="s">
        <v>18</v>
      </c>
      <c r="C20">
        <v>0</v>
      </c>
      <c r="G20" s="95">
        <v>0</v>
      </c>
      <c r="H20" s="84"/>
      <c r="I20" s="85"/>
      <c r="J20" s="85"/>
      <c r="K20" s="85"/>
      <c r="Q20" s="26"/>
      <c r="R20" s="34">
        <v>0</v>
      </c>
      <c r="S20" s="8">
        <f>ROUND((R20/12*$G20*$C20),0)</f>
        <v>0</v>
      </c>
      <c r="T20" s="8">
        <f>ROUND(S20*$A$32,0)</f>
        <v>0</v>
      </c>
      <c r="U20" s="27">
        <f>ROUND(T20+S20,0)</f>
        <v>0</v>
      </c>
      <c r="V20" s="34">
        <f>ROUND((1+$C$6)*R20,0)</f>
        <v>0</v>
      </c>
      <c r="W20" s="8">
        <f>ROUND((V20/12*$G20*$C20),0)</f>
        <v>0</v>
      </c>
      <c r="X20" s="33">
        <f>ROUND(W20*$A$32,0)</f>
        <v>0</v>
      </c>
      <c r="Y20" s="27">
        <f>ROUND(X20+W20,0)</f>
        <v>0</v>
      </c>
      <c r="Z20" s="34">
        <f>ROUND((1+$C$6)*V20,0)</f>
        <v>0</v>
      </c>
      <c r="AA20" s="8">
        <f>ROUND((Z20/12*$G20*$C20),0)</f>
        <v>0</v>
      </c>
      <c r="AB20" s="8">
        <f>ROUND(AA20*$A$32,0)</f>
        <v>0</v>
      </c>
      <c r="AC20" s="27">
        <f>ROUND(AB20+AA20,0)</f>
        <v>0</v>
      </c>
      <c r="AD20" s="34">
        <f>ROUND((1+$C$6)*Z20,0)</f>
        <v>0</v>
      </c>
      <c r="AE20" s="8">
        <f>ROUND((AD20/12*$G20*$C20),0)</f>
        <v>0</v>
      </c>
      <c r="AF20" s="8">
        <f>ROUND(AE20*$A$32,0)</f>
        <v>0</v>
      </c>
      <c r="AG20" s="27">
        <f>ROUND(AF20+AE20,0)</f>
        <v>0</v>
      </c>
      <c r="AH20" s="34">
        <f>ROUND((1+$C$6)*AD20,0)</f>
        <v>0</v>
      </c>
      <c r="AI20" s="8">
        <f>ROUND((AH20/12*$G20*$C20),0)</f>
        <v>0</v>
      </c>
      <c r="AJ20" s="8">
        <f>ROUND(AI20*$A$32,0)</f>
        <v>0</v>
      </c>
      <c r="AK20" s="27">
        <f>ROUND(AJ20+AI20,0)</f>
        <v>0</v>
      </c>
      <c r="AL20" s="29">
        <f t="shared" ref="AL20:AL28" si="22">AK20+AG20+AC20+Y20+U20</f>
        <v>0</v>
      </c>
      <c r="AN20" s="51">
        <f>SUM(S21,W21,AA21,AE21,AI21)</f>
        <v>0</v>
      </c>
      <c r="AO20" s="51">
        <f>SUM(T21,X21,AB21,AF21,AJ21)</f>
        <v>0</v>
      </c>
      <c r="AP20" s="51">
        <f>SUM(AN20:AO20)</f>
        <v>0</v>
      </c>
    </row>
    <row r="21" spans="1:45" x14ac:dyDescent="0.2">
      <c r="A21" t="s">
        <v>41</v>
      </c>
      <c r="C21">
        <v>0</v>
      </c>
      <c r="G21">
        <v>0</v>
      </c>
      <c r="H21" s="85"/>
      <c r="I21" s="85"/>
      <c r="J21" s="85"/>
      <c r="K21" s="85"/>
      <c r="Q21" s="26"/>
      <c r="R21" s="60">
        <v>0</v>
      </c>
      <c r="S21" s="66">
        <f>ROUND((R21/12*$G21*$C21),0)</f>
        <v>0</v>
      </c>
      <c r="T21" s="66">
        <f>ROUND(S21*$A$32,0)</f>
        <v>0</v>
      </c>
      <c r="U21" s="72">
        <f>ROUND(T21+S21,0)</f>
        <v>0</v>
      </c>
      <c r="V21" s="34">
        <f t="shared" ref="V21:V26" si="23">ROUND((1+$C$6)*R21,0)</f>
        <v>0</v>
      </c>
      <c r="W21" s="66">
        <f>ROUND((V21/12*$G21*$C21),0)</f>
        <v>0</v>
      </c>
      <c r="X21" s="63">
        <f>ROUND(W21*$A$32,0)</f>
        <v>0</v>
      </c>
      <c r="Y21" s="72">
        <f>ROUND(X21+W21,0)</f>
        <v>0</v>
      </c>
      <c r="Z21" s="34">
        <f t="shared" ref="Z21:Z26" si="24">ROUND((1+$C$6)*V21,0)</f>
        <v>0</v>
      </c>
      <c r="AA21" s="66">
        <f>ROUND((Z21/12*$G21*$C21),0)</f>
        <v>0</v>
      </c>
      <c r="AB21" s="66">
        <f>ROUND(AA21*$A$32,0)</f>
        <v>0</v>
      </c>
      <c r="AC21" s="72">
        <f>ROUND(AB21+AA21,0)</f>
        <v>0</v>
      </c>
      <c r="AD21" s="34">
        <f t="shared" ref="AD21:AD26" si="25">ROUND((1+$C$6)*Z21,0)</f>
        <v>0</v>
      </c>
      <c r="AE21" s="66">
        <f>ROUND((AD21/12*$G21*$C21),0)</f>
        <v>0</v>
      </c>
      <c r="AF21" s="66">
        <f>ROUND(AE21*$A$32,0)</f>
        <v>0</v>
      </c>
      <c r="AG21" s="72">
        <f>ROUND(AF21+AE21,0)</f>
        <v>0</v>
      </c>
      <c r="AH21" s="34">
        <f t="shared" ref="AH21:AH26" si="26">ROUND((1+$C$6)*AD21,0)</f>
        <v>0</v>
      </c>
      <c r="AI21" s="66">
        <f>ROUND((AH21/12*$G21*$C21),0)</f>
        <v>0</v>
      </c>
      <c r="AJ21" s="66">
        <f>ROUND(AI21*$A$32,0)</f>
        <v>0</v>
      </c>
      <c r="AK21" s="72">
        <f>ROUND(AJ21+AI21,0)</f>
        <v>0</v>
      </c>
      <c r="AL21" s="61">
        <f t="shared" si="22"/>
        <v>0</v>
      </c>
      <c r="AN21" s="51">
        <f t="shared" ref="AN21:AO26" si="27">SUM(S22,W22,AA22,AE22,AI22)</f>
        <v>0</v>
      </c>
      <c r="AO21" s="51">
        <f t="shared" si="27"/>
        <v>0</v>
      </c>
      <c r="AP21" s="51">
        <f t="shared" ref="AP21:AP26" si="28">SUM(AN21:AO21)</f>
        <v>0</v>
      </c>
    </row>
    <row r="22" spans="1:45" x14ac:dyDescent="0.2">
      <c r="A22" t="s">
        <v>39</v>
      </c>
      <c r="C22">
        <v>0</v>
      </c>
      <c r="G22">
        <v>0</v>
      </c>
      <c r="H22" s="84"/>
      <c r="I22" s="85"/>
      <c r="J22" s="85"/>
      <c r="K22" s="85"/>
      <c r="L22" s="37"/>
      <c r="Q22" s="26"/>
      <c r="R22" s="60">
        <v>0</v>
      </c>
      <c r="S22" s="66">
        <f t="shared" ref="S22:S26" si="29">ROUND((R22/12*$G22*$C22),0)</f>
        <v>0</v>
      </c>
      <c r="T22" s="66">
        <f>ROUND(S22*$A$34,0)</f>
        <v>0</v>
      </c>
      <c r="U22" s="72">
        <f t="shared" ref="U22:U26" si="30">ROUND(T22+S22,0)</f>
        <v>0</v>
      </c>
      <c r="V22" s="34">
        <f t="shared" si="23"/>
        <v>0</v>
      </c>
      <c r="W22" s="66">
        <f>ROUND((V22/12*$G22*$C22),0)</f>
        <v>0</v>
      </c>
      <c r="X22" s="63">
        <f>ROUND(W22*$A$34,0)</f>
        <v>0</v>
      </c>
      <c r="Y22" s="72">
        <f t="shared" ref="Y22:Y26" si="31">ROUND(X22+W22,0)</f>
        <v>0</v>
      </c>
      <c r="Z22" s="34">
        <f t="shared" si="24"/>
        <v>0</v>
      </c>
      <c r="AA22" s="66">
        <f>ROUND((Z22/12*$G22*$C22),0)</f>
        <v>0</v>
      </c>
      <c r="AB22" s="66">
        <f>ROUND(AA22*$A$34,0)</f>
        <v>0</v>
      </c>
      <c r="AC22" s="72">
        <f t="shared" ref="AC22:AC26" si="32">ROUND(AB22+AA22,0)</f>
        <v>0</v>
      </c>
      <c r="AD22" s="34">
        <f t="shared" si="25"/>
        <v>0</v>
      </c>
      <c r="AE22" s="66">
        <f>ROUND((AD22/12*$G22*$C22),0)</f>
        <v>0</v>
      </c>
      <c r="AF22" s="66">
        <f>ROUND(AE22*$A$34,0)</f>
        <v>0</v>
      </c>
      <c r="AG22" s="72">
        <f t="shared" ref="AG22:AG26" si="33">ROUND(AF22+AE22,0)</f>
        <v>0</v>
      </c>
      <c r="AH22" s="34">
        <f t="shared" si="26"/>
        <v>0</v>
      </c>
      <c r="AI22" s="66">
        <f>ROUND((AH22/12*$G22*$C22),0)</f>
        <v>0</v>
      </c>
      <c r="AJ22" s="66">
        <f>ROUND(AI22*$A$34,0)</f>
        <v>0</v>
      </c>
      <c r="AK22" s="72">
        <f t="shared" ref="AK22:AK26" si="34">ROUND(AJ22+AI22,0)</f>
        <v>0</v>
      </c>
      <c r="AL22" s="61">
        <f t="shared" si="22"/>
        <v>0</v>
      </c>
      <c r="AN22" s="51">
        <f t="shared" si="27"/>
        <v>0</v>
      </c>
      <c r="AO22" s="51">
        <f t="shared" si="27"/>
        <v>0</v>
      </c>
      <c r="AP22" s="51">
        <f t="shared" si="28"/>
        <v>0</v>
      </c>
    </row>
    <row r="23" spans="1:45" x14ac:dyDescent="0.2">
      <c r="A23" t="s">
        <v>19</v>
      </c>
      <c r="C23">
        <v>0</v>
      </c>
      <c r="D23">
        <v>0</v>
      </c>
      <c r="E23">
        <v>0</v>
      </c>
      <c r="F23">
        <v>0</v>
      </c>
      <c r="H23" s="84"/>
      <c r="I23" s="85"/>
      <c r="J23" s="85"/>
      <c r="K23" s="85"/>
      <c r="Q23" s="26"/>
      <c r="R23" s="60">
        <f>$C$23*$D$23*$E$23*$F$23</f>
        <v>0</v>
      </c>
      <c r="S23" s="60">
        <f>ROUND($C$23*$D$23*$E$23*$F$23,0)</f>
        <v>0</v>
      </c>
      <c r="T23" s="66">
        <f>ROUND(S23*$C$31,0)</f>
        <v>0</v>
      </c>
      <c r="U23" s="72">
        <f t="shared" si="30"/>
        <v>0</v>
      </c>
      <c r="V23" s="34">
        <f t="shared" si="23"/>
        <v>0</v>
      </c>
      <c r="W23" s="60">
        <f>ROUND($C23*$D23*$E23*$F23,0)</f>
        <v>0</v>
      </c>
      <c r="X23" s="81">
        <f>ROUND(W23*$C$31,0)</f>
        <v>0</v>
      </c>
      <c r="Y23" s="72">
        <f t="shared" si="31"/>
        <v>0</v>
      </c>
      <c r="Z23" s="34">
        <f t="shared" si="24"/>
        <v>0</v>
      </c>
      <c r="AA23" s="60">
        <f>ROUND($C$23*$D$23*$E$23*$F$23,0)</f>
        <v>0</v>
      </c>
      <c r="AB23" s="66">
        <f>ROUND(AA23*$C$31,0)</f>
        <v>0</v>
      </c>
      <c r="AC23" s="72">
        <f t="shared" si="32"/>
        <v>0</v>
      </c>
      <c r="AD23" s="34">
        <f t="shared" si="25"/>
        <v>0</v>
      </c>
      <c r="AE23" s="60">
        <f>ROUND($C$23*$D$23*$E$23*$F$23,0)</f>
        <v>0</v>
      </c>
      <c r="AF23" s="66">
        <f>ROUND(AE23*$C$31,0)</f>
        <v>0</v>
      </c>
      <c r="AG23" s="72">
        <f t="shared" si="33"/>
        <v>0</v>
      </c>
      <c r="AH23" s="34">
        <f t="shared" si="26"/>
        <v>0</v>
      </c>
      <c r="AI23" s="60">
        <f>ROUND($C$23*$D$23*$E$23*$F$23,0)</f>
        <v>0</v>
      </c>
      <c r="AJ23" s="66">
        <f>ROUND(AI23*$C$31,0)</f>
        <v>0</v>
      </c>
      <c r="AK23" s="72">
        <f t="shared" si="34"/>
        <v>0</v>
      </c>
      <c r="AL23" s="61">
        <f t="shared" si="22"/>
        <v>0</v>
      </c>
      <c r="AN23" s="51">
        <f t="shared" si="27"/>
        <v>0</v>
      </c>
      <c r="AO23" s="51">
        <f t="shared" si="27"/>
        <v>0</v>
      </c>
      <c r="AP23" s="51">
        <f t="shared" si="28"/>
        <v>0</v>
      </c>
    </row>
    <row r="24" spans="1:45" x14ac:dyDescent="0.2">
      <c r="A24" t="s">
        <v>20</v>
      </c>
      <c r="C24">
        <v>0</v>
      </c>
      <c r="G24">
        <v>0</v>
      </c>
      <c r="H24" s="85"/>
      <c r="I24" s="85"/>
      <c r="J24" s="85"/>
      <c r="K24" s="85"/>
      <c r="Q24" s="26"/>
      <c r="R24" s="34">
        <v>0</v>
      </c>
      <c r="S24" s="66">
        <f>ROUND((R24/12*$G24*$C24),0)</f>
        <v>0</v>
      </c>
      <c r="T24" s="66">
        <f>ROUND(S24*$A$32,0)</f>
        <v>0</v>
      </c>
      <c r="U24" s="72">
        <f t="shared" si="30"/>
        <v>0</v>
      </c>
      <c r="V24" s="34">
        <f t="shared" si="23"/>
        <v>0</v>
      </c>
      <c r="W24" s="8">
        <f>ROUND((V24/12*$G24*$C24),0)</f>
        <v>0</v>
      </c>
      <c r="X24" s="33">
        <f t="shared" ref="X24" si="35">ROUND(W24*$A$32,0)</f>
        <v>0</v>
      </c>
      <c r="Y24" s="72">
        <f t="shared" si="31"/>
        <v>0</v>
      </c>
      <c r="Z24" s="34">
        <f t="shared" si="24"/>
        <v>0</v>
      </c>
      <c r="AA24" s="8">
        <f>ROUND((Z24/12*$G24*$C24),0)</f>
        <v>0</v>
      </c>
      <c r="AB24" s="8">
        <f t="shared" ref="AB24" si="36">ROUND(AA24*$A$32,0)</f>
        <v>0</v>
      </c>
      <c r="AC24" s="72">
        <f t="shared" si="32"/>
        <v>0</v>
      </c>
      <c r="AD24" s="34">
        <f t="shared" si="25"/>
        <v>0</v>
      </c>
      <c r="AE24" s="8">
        <f>ROUND((AD24/12*$G24*$C24),0)</f>
        <v>0</v>
      </c>
      <c r="AF24" s="8">
        <f t="shared" ref="AF24" si="37">ROUND(AE24*$A$32,0)</f>
        <v>0</v>
      </c>
      <c r="AG24" s="72">
        <f t="shared" si="33"/>
        <v>0</v>
      </c>
      <c r="AH24" s="34">
        <f t="shared" si="26"/>
        <v>0</v>
      </c>
      <c r="AI24" s="8">
        <f>ROUND((AH24/12*$G24*$C24),0)</f>
        <v>0</v>
      </c>
      <c r="AJ24" s="8">
        <f t="shared" ref="AJ24" si="38">ROUND(AI24*$A$32,0)</f>
        <v>0</v>
      </c>
      <c r="AK24" s="72">
        <f t="shared" si="34"/>
        <v>0</v>
      </c>
      <c r="AL24" s="29">
        <f t="shared" si="22"/>
        <v>0</v>
      </c>
      <c r="AN24" s="51">
        <f t="shared" si="27"/>
        <v>0</v>
      </c>
      <c r="AO24" s="51">
        <f t="shared" si="27"/>
        <v>0</v>
      </c>
      <c r="AP24" s="51">
        <f t="shared" si="28"/>
        <v>0</v>
      </c>
    </row>
    <row r="25" spans="1:45" x14ac:dyDescent="0.2">
      <c r="A25" s="37" t="s">
        <v>57</v>
      </c>
      <c r="C25">
        <v>0</v>
      </c>
      <c r="H25" s="84"/>
      <c r="I25" s="85"/>
      <c r="J25" s="85"/>
      <c r="K25" s="85"/>
      <c r="Q25" s="26"/>
      <c r="R25" s="34">
        <v>0</v>
      </c>
      <c r="S25" s="60">
        <f>ROUND($C25*$D25*$E25*$F25,0)</f>
        <v>0</v>
      </c>
      <c r="T25" s="66">
        <f>ROUND(S25*$C$33,0)</f>
        <v>0</v>
      </c>
      <c r="U25" s="72">
        <f t="shared" si="30"/>
        <v>0</v>
      </c>
      <c r="V25" s="34">
        <f t="shared" si="23"/>
        <v>0</v>
      </c>
      <c r="W25" s="60">
        <f>ROUND($C25*$D25*$E25*$F25,0)</f>
        <v>0</v>
      </c>
      <c r="X25" s="33">
        <f>ROUND(W25*$C$33,0)</f>
        <v>0</v>
      </c>
      <c r="Y25" s="72">
        <f t="shared" si="31"/>
        <v>0</v>
      </c>
      <c r="Z25" s="34">
        <f t="shared" si="24"/>
        <v>0</v>
      </c>
      <c r="AA25" s="60">
        <f>ROUND($C25*$D25*$E25*$F25,0)</f>
        <v>0</v>
      </c>
      <c r="AB25" s="8">
        <f>ROUND(AA25*$C$33,0)</f>
        <v>0</v>
      </c>
      <c r="AC25" s="72">
        <f t="shared" si="32"/>
        <v>0</v>
      </c>
      <c r="AD25" s="34">
        <f t="shared" si="25"/>
        <v>0</v>
      </c>
      <c r="AE25" s="60">
        <f>ROUND($C25*$D25*$E25*$F25,0)</f>
        <v>0</v>
      </c>
      <c r="AF25" s="8">
        <f>ROUND(AE25*$C$33,0)</f>
        <v>0</v>
      </c>
      <c r="AG25" s="72">
        <f t="shared" si="33"/>
        <v>0</v>
      </c>
      <c r="AH25" s="34">
        <f t="shared" si="26"/>
        <v>0</v>
      </c>
      <c r="AI25" s="60">
        <f>ROUND($C25*$D25*$E25*$F25,0)</f>
        <v>0</v>
      </c>
      <c r="AJ25" s="8">
        <f>ROUND(AI25*$C$33,0)</f>
        <v>0</v>
      </c>
      <c r="AK25" s="72">
        <f t="shared" si="34"/>
        <v>0</v>
      </c>
      <c r="AL25" s="29">
        <f t="shared" si="22"/>
        <v>0</v>
      </c>
      <c r="AN25" s="51">
        <f t="shared" si="27"/>
        <v>0</v>
      </c>
      <c r="AO25" s="51">
        <f t="shared" si="27"/>
        <v>0</v>
      </c>
      <c r="AP25" s="51">
        <f t="shared" si="28"/>
        <v>0</v>
      </c>
    </row>
    <row r="26" spans="1:45" x14ac:dyDescent="0.2">
      <c r="A26" s="37" t="s">
        <v>59</v>
      </c>
      <c r="C26">
        <v>0</v>
      </c>
      <c r="G26">
        <v>0</v>
      </c>
      <c r="H26" s="84"/>
      <c r="I26" s="83"/>
      <c r="J26" s="83"/>
      <c r="K26" s="83"/>
      <c r="Q26" s="26"/>
      <c r="R26" s="34">
        <v>0</v>
      </c>
      <c r="S26" s="66">
        <f t="shared" si="29"/>
        <v>0</v>
      </c>
      <c r="T26" s="66">
        <f>ROUND(S26*$C$34,0)</f>
        <v>0</v>
      </c>
      <c r="U26" s="72">
        <f t="shared" si="30"/>
        <v>0</v>
      </c>
      <c r="V26" s="34">
        <f t="shared" si="23"/>
        <v>0</v>
      </c>
      <c r="W26" s="8">
        <f>ROUND((V26/12*$G26*$C26),0)</f>
        <v>0</v>
      </c>
      <c r="X26" s="33">
        <f>ROUND(W26*$C$34,0)</f>
        <v>0</v>
      </c>
      <c r="Y26" s="72">
        <f t="shared" si="31"/>
        <v>0</v>
      </c>
      <c r="Z26" s="34">
        <f t="shared" si="24"/>
        <v>0</v>
      </c>
      <c r="AA26" s="8">
        <f>ROUND((Z26/12*$G26*$C26),0)</f>
        <v>0</v>
      </c>
      <c r="AB26" s="8">
        <f>ROUND(AA26*$C$34,0)</f>
        <v>0</v>
      </c>
      <c r="AC26" s="72">
        <f t="shared" si="32"/>
        <v>0</v>
      </c>
      <c r="AD26" s="34">
        <f t="shared" si="25"/>
        <v>0</v>
      </c>
      <c r="AE26" s="8">
        <f>ROUND((AD26/12*$G26*$C26),0)</f>
        <v>0</v>
      </c>
      <c r="AF26" s="8">
        <f>ROUND(AE26*$C$34,0)</f>
        <v>0</v>
      </c>
      <c r="AG26" s="72">
        <f t="shared" si="33"/>
        <v>0</v>
      </c>
      <c r="AH26" s="34">
        <f t="shared" si="26"/>
        <v>0</v>
      </c>
      <c r="AI26" s="8">
        <f>ROUND((AH26/12*$G26*$C26),0)</f>
        <v>0</v>
      </c>
      <c r="AJ26" s="8">
        <f>ROUND(AI26*$C$34,0)</f>
        <v>0</v>
      </c>
      <c r="AK26" s="72">
        <f t="shared" si="34"/>
        <v>0</v>
      </c>
      <c r="AL26" s="29">
        <f t="shared" si="22"/>
        <v>0</v>
      </c>
      <c r="AN26" s="51">
        <f t="shared" si="27"/>
        <v>0</v>
      </c>
      <c r="AO26" s="51">
        <f t="shared" si="27"/>
        <v>0</v>
      </c>
      <c r="AP26" s="51">
        <f t="shared" si="28"/>
        <v>0</v>
      </c>
    </row>
    <row r="27" spans="1:45" x14ac:dyDescent="0.2">
      <c r="A27" s="37"/>
      <c r="Q27" s="26"/>
      <c r="R27" s="34"/>
      <c r="S27" s="8"/>
      <c r="T27" s="8"/>
      <c r="U27" s="27"/>
      <c r="V27" s="8"/>
      <c r="W27" s="8"/>
      <c r="X27" s="33"/>
      <c r="Y27" s="27"/>
      <c r="Z27" s="8"/>
      <c r="AA27" s="8"/>
      <c r="AB27" s="8"/>
      <c r="AC27" s="27"/>
      <c r="AD27" s="34"/>
      <c r="AE27" s="8"/>
      <c r="AF27" s="8"/>
      <c r="AG27" s="27"/>
      <c r="AH27" s="8"/>
      <c r="AI27" s="8"/>
      <c r="AJ27" s="8"/>
      <c r="AK27" s="27"/>
      <c r="AL27" s="29"/>
      <c r="AN27" s="51"/>
      <c r="AO27" s="51"/>
      <c r="AP27" s="51"/>
    </row>
    <row r="28" spans="1:45" x14ac:dyDescent="0.2">
      <c r="A28" t="s">
        <v>40</v>
      </c>
      <c r="Q28" s="26"/>
      <c r="R28" s="34"/>
      <c r="S28" s="19">
        <f>SUM(S20:S26)</f>
        <v>0</v>
      </c>
      <c r="T28" s="19">
        <f>SUM(T20:T26)</f>
        <v>0</v>
      </c>
      <c r="U28" s="30">
        <f>SUM(U20:U26)</f>
        <v>0</v>
      </c>
      <c r="V28" s="8"/>
      <c r="W28" s="19">
        <f>SUM(W20:W26)</f>
        <v>0</v>
      </c>
      <c r="X28" s="19">
        <f>SUM(X20:X26)</f>
        <v>0</v>
      </c>
      <c r="Y28" s="30">
        <f>SUM(Y20:Y26)</f>
        <v>0</v>
      </c>
      <c r="Z28" s="8"/>
      <c r="AA28" s="19">
        <f>SUM(AA20:AA26)</f>
        <v>0</v>
      </c>
      <c r="AB28" s="19">
        <f>SUM(AB20:AB26)</f>
        <v>0</v>
      </c>
      <c r="AC28" s="30">
        <f>SUM(AC20:AC26)</f>
        <v>0</v>
      </c>
      <c r="AD28" s="6"/>
      <c r="AE28" s="19">
        <f>SUM(AE20:AE26)</f>
        <v>0</v>
      </c>
      <c r="AF28" s="19">
        <f>SUM(AF20:AF26)</f>
        <v>0</v>
      </c>
      <c r="AG28" s="30">
        <f>SUM(AG20:AG26)</f>
        <v>0</v>
      </c>
      <c r="AH28" s="6"/>
      <c r="AI28" s="19">
        <f>SUM(AI20:AI26)</f>
        <v>0</v>
      </c>
      <c r="AJ28" s="19">
        <f>SUM(AJ20:AJ26)</f>
        <v>0</v>
      </c>
      <c r="AK28" s="30">
        <f>SUM(AK20:AK26)</f>
        <v>0</v>
      </c>
      <c r="AL28" s="88">
        <f t="shared" si="22"/>
        <v>0</v>
      </c>
      <c r="AN28" s="51"/>
      <c r="AO28" s="51"/>
      <c r="AP28" s="51"/>
    </row>
    <row r="29" spans="1:45" x14ac:dyDescent="0.2">
      <c r="A29" t="s">
        <v>21</v>
      </c>
      <c r="Q29" s="26"/>
      <c r="R29" s="34"/>
      <c r="S29" s="18">
        <f>S17+S28</f>
        <v>0</v>
      </c>
      <c r="T29" s="18">
        <f>T17+T28</f>
        <v>0</v>
      </c>
      <c r="U29" s="31">
        <f>U17+U28</f>
        <v>0</v>
      </c>
      <c r="W29" s="18">
        <f>W17+W28</f>
        <v>0</v>
      </c>
      <c r="X29" s="18">
        <f>X17+X28</f>
        <v>0</v>
      </c>
      <c r="Y29" s="31">
        <f>Y17+Y28</f>
        <v>0</v>
      </c>
      <c r="Z29" s="6"/>
      <c r="AA29" s="18">
        <f>AA17+AA28</f>
        <v>0</v>
      </c>
      <c r="AB29" s="18">
        <f>AB17+AB28</f>
        <v>0</v>
      </c>
      <c r="AC29" s="31">
        <f>AC17+AC28</f>
        <v>0</v>
      </c>
      <c r="AD29" s="6"/>
      <c r="AE29" s="18">
        <f>AE17+AE28</f>
        <v>0</v>
      </c>
      <c r="AF29" s="18">
        <f>AF17+AF28</f>
        <v>0</v>
      </c>
      <c r="AG29" s="31">
        <f>AG17+AG28</f>
        <v>0</v>
      </c>
      <c r="AH29" s="6"/>
      <c r="AI29" s="18">
        <f>AI17+AI28</f>
        <v>0</v>
      </c>
      <c r="AJ29" s="18">
        <f>AJ17+AJ28</f>
        <v>0</v>
      </c>
      <c r="AK29" s="31">
        <f>AK17+AK28</f>
        <v>0</v>
      </c>
      <c r="AL29" s="89">
        <f>U29+Y29+AC29+AG29+AK29</f>
        <v>0</v>
      </c>
      <c r="AN29" s="51"/>
      <c r="AO29" s="51"/>
      <c r="AP29" s="51"/>
    </row>
    <row r="30" spans="1:45" x14ac:dyDescent="0.2">
      <c r="A30" s="5" t="s">
        <v>116</v>
      </c>
      <c r="Q30" s="26"/>
      <c r="R30" s="34"/>
      <c r="S30" s="6"/>
      <c r="T30" s="6"/>
      <c r="U30" s="29"/>
      <c r="W30" s="6"/>
      <c r="X30" s="34"/>
      <c r="Y30" s="29"/>
      <c r="Z30" s="6"/>
      <c r="AA30" s="6"/>
      <c r="AB30" s="6"/>
      <c r="AC30" s="29"/>
      <c r="AD30" s="6"/>
      <c r="AE30" s="6"/>
      <c r="AF30" s="6"/>
      <c r="AG30" s="29"/>
      <c r="AH30" s="6"/>
      <c r="AI30" s="6"/>
      <c r="AJ30" s="6"/>
      <c r="AK30" s="29"/>
      <c r="AL30" s="29"/>
      <c r="AN30" s="51"/>
      <c r="AO30" s="51"/>
      <c r="AP30" s="51"/>
    </row>
    <row r="31" spans="1:45" x14ac:dyDescent="0.2">
      <c r="A31">
        <v>0.41020000000000001</v>
      </c>
      <c r="B31" s="38" t="s">
        <v>72</v>
      </c>
      <c r="C31">
        <v>6.1999999999999998E-3</v>
      </c>
      <c r="D31" t="s">
        <v>22</v>
      </c>
      <c r="Q31" s="26"/>
      <c r="R31" s="34"/>
      <c r="S31" s="6">
        <f>T29</f>
        <v>0</v>
      </c>
      <c r="T31" s="45"/>
      <c r="U31" s="46"/>
      <c r="V31" s="45"/>
      <c r="W31" s="6">
        <f>X29</f>
        <v>0</v>
      </c>
      <c r="X31" s="49"/>
      <c r="Y31" s="46"/>
      <c r="Z31" s="45"/>
      <c r="AA31" s="6">
        <f>AB29</f>
        <v>0</v>
      </c>
      <c r="AB31" s="45"/>
      <c r="AC31" s="46"/>
      <c r="AD31" s="48"/>
      <c r="AE31" s="6">
        <f>AF29</f>
        <v>0</v>
      </c>
      <c r="AF31" s="45"/>
      <c r="AG31" s="46"/>
      <c r="AH31" s="48"/>
      <c r="AI31" s="6">
        <f>AJ29</f>
        <v>0</v>
      </c>
      <c r="AJ31" s="45"/>
      <c r="AK31" s="46"/>
      <c r="AL31" s="29">
        <f>SUM(S31:AK31)</f>
        <v>0</v>
      </c>
      <c r="AN31" s="51"/>
      <c r="AO31" s="51"/>
      <c r="AP31" s="51"/>
    </row>
    <row r="32" spans="1:45" x14ac:dyDescent="0.2">
      <c r="A32">
        <v>0.41020000000000001</v>
      </c>
      <c r="B32" s="38" t="s">
        <v>70</v>
      </c>
      <c r="C32">
        <v>0.41020000000000001</v>
      </c>
      <c r="D32" t="s">
        <v>23</v>
      </c>
      <c r="Q32" s="26"/>
      <c r="R32" s="34"/>
      <c r="S32" s="6"/>
      <c r="T32" s="45"/>
      <c r="U32" s="46"/>
      <c r="V32" s="45"/>
      <c r="W32" s="6"/>
      <c r="X32" s="49"/>
      <c r="Y32" s="46"/>
      <c r="Z32" s="45"/>
      <c r="AA32" s="6"/>
      <c r="AB32" s="45"/>
      <c r="AC32" s="46"/>
      <c r="AD32" s="48"/>
      <c r="AE32" s="6"/>
      <c r="AF32" s="45"/>
      <c r="AG32" s="46"/>
      <c r="AH32" s="48"/>
      <c r="AI32" s="6"/>
      <c r="AJ32" s="45"/>
      <c r="AK32" s="46"/>
      <c r="AL32" s="29"/>
    </row>
    <row r="33" spans="1:38" x14ac:dyDescent="0.2">
      <c r="A33" s="86">
        <v>0.25669999999999998</v>
      </c>
      <c r="B33" s="37" t="s">
        <v>71</v>
      </c>
      <c r="C33">
        <v>8.3299999999999999E-2</v>
      </c>
      <c r="D33" t="s">
        <v>24</v>
      </c>
      <c r="Q33" s="26"/>
      <c r="R33" s="34"/>
      <c r="S33" s="6"/>
      <c r="T33" s="45"/>
      <c r="U33" s="46"/>
      <c r="V33" s="45"/>
      <c r="W33" s="6"/>
      <c r="X33" s="49"/>
      <c r="Y33" s="46"/>
      <c r="Z33" s="45"/>
      <c r="AA33" s="6"/>
      <c r="AB33" s="45"/>
      <c r="AC33" s="46"/>
      <c r="AD33" s="48"/>
      <c r="AE33" s="6"/>
      <c r="AF33" s="45"/>
      <c r="AG33" s="46"/>
      <c r="AH33" s="48"/>
      <c r="AI33" s="6"/>
      <c r="AJ33" s="45"/>
      <c r="AK33" s="46"/>
      <c r="AL33" s="29"/>
    </row>
    <row r="34" spans="1:38" x14ac:dyDescent="0.2">
      <c r="A34">
        <v>6.1999999999999998E-3</v>
      </c>
      <c r="B34" t="s">
        <v>25</v>
      </c>
      <c r="C34">
        <v>0.25729999999999997</v>
      </c>
      <c r="D34" s="37" t="s">
        <v>58</v>
      </c>
      <c r="Q34" s="26"/>
      <c r="R34" s="34"/>
      <c r="S34" s="6"/>
      <c r="T34" s="45"/>
      <c r="U34" s="46"/>
      <c r="V34" s="45"/>
      <c r="W34" s="6"/>
      <c r="X34" s="49"/>
      <c r="Y34" s="46"/>
      <c r="Z34" s="45"/>
      <c r="AA34" s="6"/>
      <c r="AB34" s="45"/>
      <c r="AC34" s="46"/>
      <c r="AD34" s="48"/>
      <c r="AE34" s="6"/>
      <c r="AF34" s="45"/>
      <c r="AG34" s="46"/>
      <c r="AH34" s="48"/>
      <c r="AI34" s="6"/>
      <c r="AJ34" s="45"/>
      <c r="AK34" s="46"/>
      <c r="AL34" s="29"/>
    </row>
    <row r="35" spans="1:38" x14ac:dyDescent="0.2">
      <c r="A35" t="s">
        <v>26</v>
      </c>
      <c r="Q35" s="26"/>
      <c r="R35" s="34"/>
      <c r="S35" s="17">
        <f>+S29+S31</f>
        <v>0</v>
      </c>
      <c r="T35" s="45"/>
      <c r="U35" s="46"/>
      <c r="V35" s="45"/>
      <c r="W35" s="17">
        <f>+W29+W31</f>
        <v>0</v>
      </c>
      <c r="X35" s="49"/>
      <c r="Y35" s="46"/>
      <c r="Z35" s="45"/>
      <c r="AA35" s="17">
        <f>+AA29+AA31</f>
        <v>0</v>
      </c>
      <c r="AB35" s="45"/>
      <c r="AC35" s="46"/>
      <c r="AD35" s="48"/>
      <c r="AE35" s="17">
        <f>+AE29+AE31</f>
        <v>0</v>
      </c>
      <c r="AF35" s="45"/>
      <c r="AG35" s="46"/>
      <c r="AH35" s="48"/>
      <c r="AI35" s="17">
        <f>+AI29+AI31</f>
        <v>0</v>
      </c>
      <c r="AJ35" s="45"/>
      <c r="AK35" s="46"/>
      <c r="AL35" s="28">
        <f>SUM(S35:AK35)</f>
        <v>0</v>
      </c>
    </row>
    <row r="36" spans="1:38" x14ac:dyDescent="0.2">
      <c r="Q36" s="26"/>
      <c r="R36" s="34"/>
      <c r="S36" s="6"/>
      <c r="T36" s="45"/>
      <c r="U36" s="46"/>
      <c r="V36" s="45"/>
      <c r="W36" s="6"/>
      <c r="X36" s="49"/>
      <c r="Y36" s="46"/>
      <c r="Z36" s="45"/>
      <c r="AA36" s="6"/>
      <c r="AB36" s="45"/>
      <c r="AC36" s="46"/>
      <c r="AD36" s="48"/>
      <c r="AE36" s="6"/>
      <c r="AF36" s="45"/>
      <c r="AG36" s="46"/>
      <c r="AH36" s="48"/>
      <c r="AI36" s="6"/>
      <c r="AJ36" s="45"/>
      <c r="AK36" s="46"/>
      <c r="AL36" s="29"/>
    </row>
    <row r="37" spans="1:38" x14ac:dyDescent="0.2">
      <c r="A37" s="5" t="s">
        <v>117</v>
      </c>
      <c r="Q37" s="26"/>
      <c r="R37" s="34"/>
      <c r="S37" s="6"/>
      <c r="T37" s="45"/>
      <c r="U37" s="46"/>
      <c r="V37" s="45"/>
      <c r="W37" s="6"/>
      <c r="X37" s="49"/>
      <c r="Y37" s="46"/>
      <c r="Z37" s="45"/>
      <c r="AA37" s="6"/>
      <c r="AB37" s="45"/>
      <c r="AC37" s="46"/>
      <c r="AD37" s="48"/>
      <c r="AE37" s="6"/>
      <c r="AF37" s="45"/>
      <c r="AG37" s="46"/>
      <c r="AH37" s="48"/>
      <c r="AI37" s="6"/>
      <c r="AJ37" s="45"/>
      <c r="AK37" s="46"/>
      <c r="AL37" s="29"/>
    </row>
    <row r="38" spans="1:38" x14ac:dyDescent="0.2">
      <c r="A38" s="3" t="s">
        <v>0</v>
      </c>
      <c r="Q38" s="26"/>
      <c r="R38" s="34"/>
      <c r="S38" s="8">
        <v>0</v>
      </c>
      <c r="T38" s="47"/>
      <c r="U38" s="44"/>
      <c r="V38" s="47"/>
      <c r="W38" s="8">
        <v>0</v>
      </c>
      <c r="X38" s="50"/>
      <c r="Y38" s="44"/>
      <c r="Z38" s="47"/>
      <c r="AA38" s="8">
        <v>0</v>
      </c>
      <c r="AB38" s="47"/>
      <c r="AC38" s="44"/>
      <c r="AD38" s="48"/>
      <c r="AE38" s="8">
        <v>0</v>
      </c>
      <c r="AF38" s="47"/>
      <c r="AG38" s="44"/>
      <c r="AH38" s="48"/>
      <c r="AI38" s="8">
        <v>0</v>
      </c>
      <c r="AJ38" s="47"/>
      <c r="AK38" s="44"/>
      <c r="AL38" s="29">
        <f t="shared" ref="AL38:AL43" si="39">SUM(S38:AK38)</f>
        <v>0</v>
      </c>
    </row>
    <row r="39" spans="1:38" x14ac:dyDescent="0.2">
      <c r="A39" s="3" t="s">
        <v>1</v>
      </c>
      <c r="Q39" s="26"/>
      <c r="R39" s="34"/>
      <c r="S39" s="8">
        <v>0</v>
      </c>
      <c r="T39" s="47"/>
      <c r="U39" s="44"/>
      <c r="V39" s="47"/>
      <c r="W39" s="8">
        <v>0</v>
      </c>
      <c r="X39" s="50"/>
      <c r="Y39" s="44"/>
      <c r="Z39" s="47"/>
      <c r="AA39" s="8">
        <v>0</v>
      </c>
      <c r="AB39" s="47"/>
      <c r="AC39" s="44"/>
      <c r="AD39" s="48"/>
      <c r="AE39" s="8">
        <v>0</v>
      </c>
      <c r="AF39" s="47"/>
      <c r="AG39" s="44"/>
      <c r="AH39" s="48"/>
      <c r="AI39" s="8">
        <v>0</v>
      </c>
      <c r="AJ39" s="47"/>
      <c r="AK39" s="44"/>
      <c r="AL39" s="29">
        <f t="shared" si="39"/>
        <v>0</v>
      </c>
    </row>
    <row r="40" spans="1:38" x14ac:dyDescent="0.2">
      <c r="A40" s="3" t="s">
        <v>2</v>
      </c>
      <c r="Q40" s="26"/>
      <c r="R40" s="34"/>
      <c r="S40" s="8">
        <v>0</v>
      </c>
      <c r="T40" s="47"/>
      <c r="U40" s="44"/>
      <c r="V40" s="47"/>
      <c r="W40" s="8">
        <v>0</v>
      </c>
      <c r="X40" s="50"/>
      <c r="Y40" s="44"/>
      <c r="Z40" s="47"/>
      <c r="AA40" s="8">
        <v>0</v>
      </c>
      <c r="AB40" s="47"/>
      <c r="AC40" s="44"/>
      <c r="AD40" s="48"/>
      <c r="AE40" s="8">
        <v>0</v>
      </c>
      <c r="AF40" s="47"/>
      <c r="AG40" s="44"/>
      <c r="AH40" s="48"/>
      <c r="AI40" s="8">
        <v>0</v>
      </c>
      <c r="AJ40" s="47"/>
      <c r="AK40" s="44"/>
      <c r="AL40" s="29">
        <f t="shared" si="39"/>
        <v>0</v>
      </c>
    </row>
    <row r="41" spans="1:38" x14ac:dyDescent="0.2">
      <c r="A41" s="3" t="s">
        <v>3</v>
      </c>
      <c r="Q41" s="26"/>
      <c r="R41" s="34"/>
      <c r="S41" s="8">
        <v>0</v>
      </c>
      <c r="T41" s="47"/>
      <c r="U41" s="44"/>
      <c r="V41" s="47"/>
      <c r="W41" s="8">
        <v>0</v>
      </c>
      <c r="X41" s="50"/>
      <c r="Y41" s="44"/>
      <c r="Z41" s="47"/>
      <c r="AA41" s="8">
        <v>0</v>
      </c>
      <c r="AB41" s="47"/>
      <c r="AC41" s="44"/>
      <c r="AD41" s="48"/>
      <c r="AE41" s="8">
        <v>0</v>
      </c>
      <c r="AF41" s="47"/>
      <c r="AG41" s="44"/>
      <c r="AH41" s="48"/>
      <c r="AI41" s="8">
        <v>0</v>
      </c>
      <c r="AJ41" s="47"/>
      <c r="AK41" s="44"/>
      <c r="AL41" s="29">
        <f t="shared" si="39"/>
        <v>0</v>
      </c>
    </row>
    <row r="42" spans="1:38" x14ac:dyDescent="0.2">
      <c r="A42" s="3" t="s">
        <v>4</v>
      </c>
      <c r="Q42" s="26"/>
      <c r="R42" s="34"/>
      <c r="S42" s="8">
        <v>0</v>
      </c>
      <c r="T42" s="47"/>
      <c r="U42" s="44"/>
      <c r="V42" s="47"/>
      <c r="W42" s="8">
        <v>0</v>
      </c>
      <c r="X42" s="50"/>
      <c r="Y42" s="44"/>
      <c r="Z42" s="47"/>
      <c r="AA42" s="8">
        <v>0</v>
      </c>
      <c r="AB42" s="47"/>
      <c r="AC42" s="44"/>
      <c r="AD42" s="48"/>
      <c r="AE42" s="8">
        <v>0</v>
      </c>
      <c r="AF42" s="47"/>
      <c r="AG42" s="44"/>
      <c r="AH42" s="48"/>
      <c r="AI42" s="8">
        <v>0</v>
      </c>
      <c r="AJ42" s="47"/>
      <c r="AK42" s="44"/>
      <c r="AL42" s="29">
        <f t="shared" si="39"/>
        <v>0</v>
      </c>
    </row>
    <row r="43" spans="1:38" x14ac:dyDescent="0.2">
      <c r="A43" s="3" t="s">
        <v>5</v>
      </c>
      <c r="Q43" s="26"/>
      <c r="R43" s="34"/>
      <c r="S43" s="8">
        <v>0</v>
      </c>
      <c r="T43" s="47"/>
      <c r="U43" s="44"/>
      <c r="V43" s="47"/>
      <c r="W43" s="8">
        <v>0</v>
      </c>
      <c r="X43" s="50"/>
      <c r="Y43" s="44"/>
      <c r="Z43" s="47"/>
      <c r="AA43" s="8">
        <v>0</v>
      </c>
      <c r="AB43" s="47"/>
      <c r="AC43" s="44"/>
      <c r="AD43" s="48"/>
      <c r="AE43" s="8">
        <v>0</v>
      </c>
      <c r="AF43" s="47"/>
      <c r="AG43" s="44"/>
      <c r="AH43" s="48"/>
      <c r="AI43" s="8">
        <v>0</v>
      </c>
      <c r="AJ43" s="47"/>
      <c r="AK43" s="44"/>
      <c r="AL43" s="29">
        <f t="shared" si="39"/>
        <v>0</v>
      </c>
    </row>
    <row r="44" spans="1:38" x14ac:dyDescent="0.2">
      <c r="A44" s="3" t="s">
        <v>27</v>
      </c>
      <c r="Q44" s="26"/>
      <c r="R44" s="34"/>
      <c r="S44" s="17">
        <f>S38+S39+S40+S41+S42+S43</f>
        <v>0</v>
      </c>
      <c r="T44" s="45"/>
      <c r="U44" s="46"/>
      <c r="V44" s="45"/>
      <c r="W44" s="17">
        <f>W38+W39+W40+W41+W42+W43</f>
        <v>0</v>
      </c>
      <c r="X44" s="49"/>
      <c r="Y44" s="46"/>
      <c r="Z44" s="45"/>
      <c r="AA44" s="17">
        <f>AA38+AA39+AA40+AA41+AA42+AA43</f>
        <v>0</v>
      </c>
      <c r="AB44" s="45"/>
      <c r="AC44" s="46"/>
      <c r="AD44" s="48"/>
      <c r="AE44" s="17">
        <f>AE38+AE39+AE40+AE41+AE42+AE43</f>
        <v>0</v>
      </c>
      <c r="AF44" s="45"/>
      <c r="AG44" s="46"/>
      <c r="AH44" s="48"/>
      <c r="AI44" s="17">
        <f>AI38+AI39+AI40+AI41+AI42+AI43</f>
        <v>0</v>
      </c>
      <c r="AJ44" s="45"/>
      <c r="AK44" s="46"/>
      <c r="AL44" s="28">
        <f>AL38+AL39+AL40+AL41+AL42+AL43</f>
        <v>0</v>
      </c>
    </row>
    <row r="45" spans="1:38" x14ac:dyDescent="0.2">
      <c r="Q45" s="26"/>
      <c r="R45" s="34"/>
      <c r="S45" s="6"/>
      <c r="T45" s="45"/>
      <c r="U45" s="46"/>
      <c r="V45" s="45"/>
      <c r="W45" s="6"/>
      <c r="X45" s="49"/>
      <c r="Y45" s="46"/>
      <c r="Z45" s="45"/>
      <c r="AA45" s="6"/>
      <c r="AB45" s="45"/>
      <c r="AC45" s="46"/>
      <c r="AD45" s="48"/>
      <c r="AE45" s="6"/>
      <c r="AF45" s="45"/>
      <c r="AG45" s="46"/>
      <c r="AH45" s="48"/>
      <c r="AI45" s="6"/>
      <c r="AJ45" s="45"/>
      <c r="AK45" s="46"/>
      <c r="AL45" s="29"/>
    </row>
    <row r="46" spans="1:38" x14ac:dyDescent="0.2">
      <c r="A46" s="5" t="s">
        <v>118</v>
      </c>
      <c r="B46" s="37" t="s">
        <v>113</v>
      </c>
      <c r="E46" s="84" t="s">
        <v>103</v>
      </c>
      <c r="Q46" s="26"/>
      <c r="R46" s="34"/>
      <c r="S46" s="6"/>
      <c r="T46" s="45"/>
      <c r="U46" s="46"/>
      <c r="V46" s="45"/>
      <c r="W46" s="6"/>
      <c r="X46" s="49"/>
      <c r="Y46" s="46"/>
      <c r="Z46" s="45"/>
      <c r="AA46" s="6"/>
      <c r="AB46" s="45"/>
      <c r="AC46" s="46"/>
      <c r="AD46" s="48"/>
      <c r="AE46" s="6"/>
      <c r="AF46" s="45"/>
      <c r="AG46" s="46"/>
      <c r="AH46" s="48"/>
      <c r="AI46" s="6"/>
      <c r="AJ46" s="45"/>
      <c r="AK46" s="46"/>
      <c r="AL46" s="29"/>
    </row>
    <row r="47" spans="1:38" x14ac:dyDescent="0.2">
      <c r="A47" s="3" t="s">
        <v>28</v>
      </c>
      <c r="Q47" s="26"/>
      <c r="R47" s="34"/>
      <c r="S47" s="71">
        <v>0</v>
      </c>
      <c r="T47" s="47"/>
      <c r="U47" s="44"/>
      <c r="V47" s="47"/>
      <c r="W47" s="8">
        <v>0</v>
      </c>
      <c r="X47" s="50"/>
      <c r="Y47" s="44"/>
      <c r="Z47" s="47"/>
      <c r="AA47" s="8">
        <v>0</v>
      </c>
      <c r="AB47" s="47"/>
      <c r="AC47" s="44"/>
      <c r="AD47" s="48"/>
      <c r="AE47" s="8">
        <v>0</v>
      </c>
      <c r="AF47" s="47"/>
      <c r="AG47" s="44"/>
      <c r="AH47" s="48"/>
      <c r="AI47" s="8">
        <v>0</v>
      </c>
      <c r="AJ47" s="47"/>
      <c r="AK47" s="44"/>
      <c r="AL47" s="29">
        <f>SUM(S47:AK47)</f>
        <v>0</v>
      </c>
    </row>
    <row r="48" spans="1:38" x14ac:dyDescent="0.2">
      <c r="A48" s="3" t="s">
        <v>29</v>
      </c>
      <c r="Q48" s="26"/>
      <c r="R48" s="34"/>
      <c r="S48" s="8">
        <v>0</v>
      </c>
      <c r="T48" s="47"/>
      <c r="U48" s="44"/>
      <c r="V48" s="47"/>
      <c r="W48" s="8">
        <v>0</v>
      </c>
      <c r="X48" s="50"/>
      <c r="Y48" s="44"/>
      <c r="Z48" s="47"/>
      <c r="AA48" s="8">
        <v>0</v>
      </c>
      <c r="AB48" s="47"/>
      <c r="AC48" s="44"/>
      <c r="AD48" s="48"/>
      <c r="AE48" s="8">
        <v>0</v>
      </c>
      <c r="AF48" s="47"/>
      <c r="AG48" s="44"/>
      <c r="AH48" s="48"/>
      <c r="AI48" s="8">
        <v>0</v>
      </c>
      <c r="AJ48" s="47"/>
      <c r="AK48" s="44"/>
      <c r="AL48" s="29">
        <f>SUM(S48:AK48)</f>
        <v>0</v>
      </c>
    </row>
    <row r="49" spans="1:38" x14ac:dyDescent="0.2">
      <c r="A49" t="s">
        <v>30</v>
      </c>
      <c r="Q49" s="26"/>
      <c r="R49" s="34"/>
      <c r="S49" s="70">
        <f>SUM(S47:S48)</f>
        <v>0</v>
      </c>
      <c r="T49" s="47"/>
      <c r="U49" s="44"/>
      <c r="V49" s="47"/>
      <c r="W49" s="70">
        <f>SUM(W47:W48)</f>
        <v>0</v>
      </c>
      <c r="X49" s="50"/>
      <c r="Y49" s="44"/>
      <c r="Z49" s="47"/>
      <c r="AA49" s="70">
        <f>SUM(AA47:AA48)</f>
        <v>0</v>
      </c>
      <c r="AB49" s="47"/>
      <c r="AC49" s="44"/>
      <c r="AD49" s="48"/>
      <c r="AE49" s="70">
        <f>SUM(AE47:AE48)</f>
        <v>0</v>
      </c>
      <c r="AF49" s="47"/>
      <c r="AG49" s="44"/>
      <c r="AH49" s="48"/>
      <c r="AI49" s="70">
        <f>SUM(AI47:AI48)</f>
        <v>0</v>
      </c>
      <c r="AJ49" s="47"/>
      <c r="AK49" s="44"/>
      <c r="AL49" s="28">
        <f>SUM(S49:AK49)</f>
        <v>0</v>
      </c>
    </row>
    <row r="50" spans="1:38" x14ac:dyDescent="0.2">
      <c r="Q50" s="26"/>
      <c r="R50" s="34"/>
      <c r="S50" s="6"/>
      <c r="T50" s="45"/>
      <c r="U50" s="46"/>
      <c r="V50" s="45"/>
      <c r="W50" s="6"/>
      <c r="X50" s="49"/>
      <c r="Y50" s="46"/>
      <c r="Z50" s="45"/>
      <c r="AA50" s="6"/>
      <c r="AB50" s="45"/>
      <c r="AC50" s="46"/>
      <c r="AD50" s="48"/>
      <c r="AE50" s="6"/>
      <c r="AF50" s="45"/>
      <c r="AG50" s="46"/>
      <c r="AH50" s="48"/>
      <c r="AI50" s="6"/>
      <c r="AJ50" s="45"/>
      <c r="AK50" s="46"/>
      <c r="AL50" s="29"/>
    </row>
    <row r="51" spans="1:38" x14ac:dyDescent="0.2">
      <c r="A51" s="5" t="s">
        <v>119</v>
      </c>
      <c r="Q51" s="26"/>
      <c r="R51" s="34"/>
      <c r="S51" s="6"/>
      <c r="T51" s="45"/>
      <c r="U51" s="46"/>
      <c r="V51" s="45"/>
      <c r="W51" s="6"/>
      <c r="X51" s="49"/>
      <c r="Y51" s="46"/>
      <c r="Z51" s="45"/>
      <c r="AA51" s="6"/>
      <c r="AB51" s="45"/>
      <c r="AC51" s="46"/>
      <c r="AD51" s="48"/>
      <c r="AE51" s="6"/>
      <c r="AF51" s="45"/>
      <c r="AG51" s="46"/>
      <c r="AH51" s="48"/>
      <c r="AI51" s="6"/>
      <c r="AJ51" s="45"/>
      <c r="AK51" s="46"/>
      <c r="AL51" s="29"/>
    </row>
    <row r="52" spans="1:38" x14ac:dyDescent="0.2">
      <c r="A52" t="s">
        <v>31</v>
      </c>
      <c r="Q52" s="26"/>
      <c r="R52" s="34"/>
      <c r="S52" s="8">
        <v>0</v>
      </c>
      <c r="T52" s="47"/>
      <c r="U52" s="44"/>
      <c r="V52" s="47"/>
      <c r="W52" s="8">
        <v>0</v>
      </c>
      <c r="X52" s="50"/>
      <c r="Y52" s="44"/>
      <c r="Z52" s="47"/>
      <c r="AA52" s="8">
        <v>0</v>
      </c>
      <c r="AB52" s="47"/>
      <c r="AC52" s="44"/>
      <c r="AD52" s="48"/>
      <c r="AE52" s="8">
        <v>0</v>
      </c>
      <c r="AF52" s="47"/>
      <c r="AG52" s="44"/>
      <c r="AH52" s="48"/>
      <c r="AI52" s="8">
        <v>0</v>
      </c>
      <c r="AJ52" s="47"/>
      <c r="AK52" s="44"/>
      <c r="AL52" s="29">
        <f>SUM(S52:AK52)</f>
        <v>0</v>
      </c>
    </row>
    <row r="53" spans="1:38" x14ac:dyDescent="0.2">
      <c r="A53" t="s">
        <v>32</v>
      </c>
      <c r="Q53" s="26"/>
      <c r="R53" s="34"/>
      <c r="S53" s="8">
        <v>0</v>
      </c>
      <c r="T53" s="47"/>
      <c r="U53" s="44"/>
      <c r="V53" s="47"/>
      <c r="W53" s="8">
        <v>0</v>
      </c>
      <c r="X53" s="50"/>
      <c r="Y53" s="44"/>
      <c r="Z53" s="47"/>
      <c r="AA53" s="8">
        <v>0</v>
      </c>
      <c r="AB53" s="47"/>
      <c r="AC53" s="44"/>
      <c r="AD53" s="48"/>
      <c r="AE53" s="8">
        <v>0</v>
      </c>
      <c r="AF53" s="47"/>
      <c r="AG53" s="44"/>
      <c r="AH53" s="48"/>
      <c r="AI53" s="8">
        <v>0</v>
      </c>
      <c r="AJ53" s="47"/>
      <c r="AK53" s="44"/>
      <c r="AL53" s="29">
        <f>SUM(S53:AK53)</f>
        <v>0</v>
      </c>
    </row>
    <row r="54" spans="1:38" x14ac:dyDescent="0.2">
      <c r="A54" t="s">
        <v>33</v>
      </c>
      <c r="Q54" s="26"/>
      <c r="R54" s="34"/>
      <c r="S54" s="8">
        <v>0</v>
      </c>
      <c r="T54" s="47"/>
      <c r="U54" s="44"/>
      <c r="V54" s="47"/>
      <c r="W54" s="8">
        <v>0</v>
      </c>
      <c r="X54" s="50"/>
      <c r="Y54" s="44"/>
      <c r="Z54" s="47"/>
      <c r="AA54" s="8">
        <v>0</v>
      </c>
      <c r="AB54" s="47"/>
      <c r="AC54" s="44"/>
      <c r="AD54" s="48"/>
      <c r="AE54" s="8">
        <v>0</v>
      </c>
      <c r="AF54" s="47"/>
      <c r="AG54" s="44"/>
      <c r="AH54" s="48"/>
      <c r="AI54" s="8">
        <v>0</v>
      </c>
      <c r="AJ54" s="47"/>
      <c r="AK54" s="44"/>
      <c r="AL54" s="29">
        <f>SUM(S54:AK54)</f>
        <v>0</v>
      </c>
    </row>
    <row r="55" spans="1:38" x14ac:dyDescent="0.2">
      <c r="A55" t="s">
        <v>34</v>
      </c>
      <c r="Q55" s="26"/>
      <c r="R55" s="34"/>
      <c r="S55" s="8">
        <v>0</v>
      </c>
      <c r="T55" s="47"/>
      <c r="U55" s="44"/>
      <c r="V55" s="47"/>
      <c r="W55" s="8">
        <v>0</v>
      </c>
      <c r="X55" s="50"/>
      <c r="Y55" s="44"/>
      <c r="Z55" s="47"/>
      <c r="AA55" s="8">
        <v>0</v>
      </c>
      <c r="AB55" s="47"/>
      <c r="AC55" s="44"/>
      <c r="AD55" s="48"/>
      <c r="AE55" s="8">
        <v>0</v>
      </c>
      <c r="AF55" s="47"/>
      <c r="AG55" s="44"/>
      <c r="AH55" s="48"/>
      <c r="AI55" s="8">
        <v>0</v>
      </c>
      <c r="AJ55" s="47"/>
      <c r="AK55" s="44"/>
      <c r="AL55" s="29">
        <f>SUM(S55:AK55)</f>
        <v>0</v>
      </c>
    </row>
    <row r="56" spans="1:38" x14ac:dyDescent="0.2">
      <c r="A56" t="s">
        <v>35</v>
      </c>
      <c r="Q56" s="26"/>
      <c r="R56" s="34"/>
      <c r="S56" s="20">
        <f>SUM(S52:S55)</f>
        <v>0</v>
      </c>
      <c r="T56" s="47"/>
      <c r="U56" s="44"/>
      <c r="V56" s="47"/>
      <c r="W56" s="20">
        <f>SUM(W52:W55)</f>
        <v>0</v>
      </c>
      <c r="X56" s="50"/>
      <c r="Y56" s="44"/>
      <c r="Z56" s="47"/>
      <c r="AA56" s="20">
        <f>SUM(AA52:AA55)</f>
        <v>0</v>
      </c>
      <c r="AB56" s="47"/>
      <c r="AC56" s="44"/>
      <c r="AD56" s="48"/>
      <c r="AE56" s="20">
        <f>SUM(AE52:AE55)</f>
        <v>0</v>
      </c>
      <c r="AF56" s="47"/>
      <c r="AG56" s="44"/>
      <c r="AH56" s="48"/>
      <c r="AI56" s="20">
        <f>SUM(AI52:AI55)</f>
        <v>0</v>
      </c>
      <c r="AJ56" s="47"/>
      <c r="AK56" s="44"/>
      <c r="AL56" s="28">
        <f>SUM(S56:AK56)</f>
        <v>0</v>
      </c>
    </row>
    <row r="57" spans="1:38" x14ac:dyDescent="0.2">
      <c r="Q57" s="26"/>
      <c r="R57" s="34"/>
      <c r="S57" s="8"/>
      <c r="T57" s="47"/>
      <c r="U57" s="44"/>
      <c r="V57" s="47"/>
      <c r="W57" s="8"/>
      <c r="X57" s="50"/>
      <c r="Y57" s="44"/>
      <c r="Z57" s="47"/>
      <c r="AA57" s="8"/>
      <c r="AB57" s="47"/>
      <c r="AC57" s="44"/>
      <c r="AD57" s="48"/>
      <c r="AE57" s="8"/>
      <c r="AF57" s="47"/>
      <c r="AG57" s="44"/>
      <c r="AH57" s="48"/>
      <c r="AI57" s="8"/>
      <c r="AJ57" s="47"/>
      <c r="AK57" s="44"/>
      <c r="AL57" s="29"/>
    </row>
    <row r="58" spans="1:38" x14ac:dyDescent="0.2">
      <c r="A58" s="5" t="s">
        <v>120</v>
      </c>
      <c r="Q58" s="26"/>
      <c r="R58" s="34"/>
      <c r="S58" s="33"/>
      <c r="T58" s="47"/>
      <c r="U58" s="44"/>
      <c r="V58" s="47"/>
      <c r="W58" s="8"/>
      <c r="X58" s="50"/>
      <c r="Y58" s="44"/>
      <c r="Z58" s="47"/>
      <c r="AA58" s="8"/>
      <c r="AB58" s="47"/>
      <c r="AC58" s="44"/>
      <c r="AD58" s="48"/>
      <c r="AE58" s="8"/>
      <c r="AF58" s="47"/>
      <c r="AG58" s="44"/>
      <c r="AH58" s="48"/>
      <c r="AI58" s="8"/>
      <c r="AJ58" s="47"/>
      <c r="AK58" s="44"/>
      <c r="AL58" s="29"/>
    </row>
    <row r="59" spans="1:38" x14ac:dyDescent="0.2">
      <c r="A59" s="3" t="s">
        <v>36</v>
      </c>
      <c r="Q59" s="26"/>
      <c r="R59" s="34"/>
      <c r="S59" s="8">
        <v>0</v>
      </c>
      <c r="T59" s="73"/>
      <c r="U59" s="74"/>
      <c r="V59" s="47"/>
      <c r="W59" s="8">
        <v>0</v>
      </c>
      <c r="X59" s="77"/>
      <c r="Y59" s="78"/>
      <c r="Z59" s="47"/>
      <c r="AA59" s="8">
        <v>0</v>
      </c>
      <c r="AB59" s="79"/>
      <c r="AC59" s="44"/>
      <c r="AD59" s="48"/>
      <c r="AE59" s="8">
        <v>0</v>
      </c>
      <c r="AF59" s="47"/>
      <c r="AG59" s="44"/>
      <c r="AH59" s="48"/>
      <c r="AI59" s="8">
        <v>0</v>
      </c>
      <c r="AJ59" s="47"/>
      <c r="AK59" s="44"/>
      <c r="AL59" s="29">
        <f t="shared" ref="AL59:AL77" si="40">SUM(S59:AK59)</f>
        <v>0</v>
      </c>
    </row>
    <row r="60" spans="1:38" x14ac:dyDescent="0.2">
      <c r="A60" s="3" t="s">
        <v>37</v>
      </c>
      <c r="Q60" s="26"/>
      <c r="R60" s="34"/>
      <c r="S60" s="8">
        <v>0</v>
      </c>
      <c r="T60" s="73"/>
      <c r="U60" s="75"/>
      <c r="V60" s="47"/>
      <c r="W60" s="8">
        <v>0</v>
      </c>
      <c r="X60" s="77"/>
      <c r="Y60" s="78"/>
      <c r="Z60" s="47"/>
      <c r="AA60" s="8">
        <v>0</v>
      </c>
      <c r="AB60" s="47"/>
      <c r="AC60" s="44"/>
      <c r="AD60" s="48"/>
      <c r="AE60" s="8">
        <v>0</v>
      </c>
      <c r="AF60" s="47"/>
      <c r="AG60" s="44"/>
      <c r="AH60" s="48"/>
      <c r="AI60" s="8">
        <v>0</v>
      </c>
      <c r="AJ60" s="47"/>
      <c r="AK60" s="44"/>
      <c r="AL60" s="29">
        <f t="shared" si="40"/>
        <v>0</v>
      </c>
    </row>
    <row r="61" spans="1:38" x14ac:dyDescent="0.2">
      <c r="A61" s="3" t="s">
        <v>50</v>
      </c>
      <c r="Q61" s="26"/>
      <c r="R61" s="34"/>
      <c r="S61" s="8">
        <v>0</v>
      </c>
      <c r="T61" s="76"/>
      <c r="U61" s="75"/>
      <c r="V61" s="47"/>
      <c r="W61" s="8">
        <v>0</v>
      </c>
      <c r="X61" s="77"/>
      <c r="Y61" s="78"/>
      <c r="Z61" s="47"/>
      <c r="AA61" s="8">
        <v>0</v>
      </c>
      <c r="AB61" s="47"/>
      <c r="AC61" s="44"/>
      <c r="AD61" s="48"/>
      <c r="AE61" s="8">
        <v>0</v>
      </c>
      <c r="AF61" s="47"/>
      <c r="AG61" s="44"/>
      <c r="AH61" s="48"/>
      <c r="AI61" s="8">
        <v>0</v>
      </c>
      <c r="AJ61" s="47"/>
      <c r="AK61" s="44"/>
      <c r="AL61" s="29">
        <f t="shared" si="40"/>
        <v>0</v>
      </c>
    </row>
    <row r="62" spans="1:38" x14ac:dyDescent="0.2">
      <c r="A62" s="3" t="s">
        <v>51</v>
      </c>
      <c r="Q62" s="26"/>
      <c r="R62" s="34"/>
      <c r="S62" s="8">
        <v>0</v>
      </c>
      <c r="T62" s="47"/>
      <c r="U62" s="44"/>
      <c r="V62" s="47"/>
      <c r="W62" s="8">
        <v>0</v>
      </c>
      <c r="X62" s="50"/>
      <c r="Y62" s="44"/>
      <c r="Z62" s="47"/>
      <c r="AA62" s="8">
        <v>0</v>
      </c>
      <c r="AB62" s="47"/>
      <c r="AC62" s="44"/>
      <c r="AD62" s="48"/>
      <c r="AE62" s="8">
        <v>0</v>
      </c>
      <c r="AF62" s="47"/>
      <c r="AG62" s="44"/>
      <c r="AH62" s="48"/>
      <c r="AI62" s="8">
        <v>0</v>
      </c>
      <c r="AJ62" s="47"/>
      <c r="AK62" s="44"/>
      <c r="AL62" s="29">
        <f t="shared" si="40"/>
        <v>0</v>
      </c>
    </row>
    <row r="63" spans="1:38" ht="14.25" customHeight="1" x14ac:dyDescent="0.2">
      <c r="A63" s="100" t="s">
        <v>74</v>
      </c>
      <c r="B63" s="104"/>
      <c r="Q63" s="26"/>
      <c r="R63" s="34"/>
      <c r="S63" s="68"/>
      <c r="T63" s="69"/>
      <c r="U63" s="44"/>
      <c r="V63" s="47"/>
      <c r="W63" s="58"/>
      <c r="X63" s="50"/>
      <c r="Y63" s="44"/>
      <c r="Z63" s="47"/>
      <c r="AA63" s="58"/>
      <c r="AB63" s="47"/>
      <c r="AC63" s="44"/>
      <c r="AD63" s="48"/>
      <c r="AE63" s="58"/>
      <c r="AF63" s="47"/>
      <c r="AG63" s="44"/>
      <c r="AH63" s="48"/>
      <c r="AI63" s="58"/>
      <c r="AJ63" s="47"/>
      <c r="AK63" s="44"/>
      <c r="AL63" s="59"/>
    </row>
    <row r="64" spans="1:38" ht="14.25" customHeight="1" x14ac:dyDescent="0.2">
      <c r="A64" s="100" t="s">
        <v>76</v>
      </c>
      <c r="B64" s="104"/>
      <c r="C64" s="104"/>
      <c r="D64" s="104"/>
      <c r="E64" s="104"/>
      <c r="F64" s="104"/>
      <c r="G64" s="104"/>
      <c r="Q64" s="26"/>
      <c r="R64" s="34"/>
      <c r="S64" s="8">
        <v>0</v>
      </c>
      <c r="T64" s="66"/>
      <c r="U64" s="44"/>
      <c r="V64" s="47"/>
      <c r="W64" s="8">
        <v>0</v>
      </c>
      <c r="X64" s="50"/>
      <c r="Y64" s="44"/>
      <c r="Z64" s="47"/>
      <c r="AA64" s="8">
        <v>0</v>
      </c>
      <c r="AB64" s="47"/>
      <c r="AC64" s="44"/>
      <c r="AD64" s="48"/>
      <c r="AE64" s="8">
        <v>0</v>
      </c>
      <c r="AF64" s="47"/>
      <c r="AG64" s="44"/>
      <c r="AH64" s="48"/>
      <c r="AI64" s="8">
        <v>0</v>
      </c>
      <c r="AJ64" s="47"/>
      <c r="AK64" s="44"/>
      <c r="AL64" s="29">
        <f>SUM(S64:AK64)</f>
        <v>0</v>
      </c>
    </row>
    <row r="65" spans="1:41" ht="14.25" customHeight="1" x14ac:dyDescent="0.2">
      <c r="A65" s="100" t="s">
        <v>75</v>
      </c>
      <c r="B65" s="104"/>
      <c r="C65" s="104"/>
      <c r="D65" s="104"/>
      <c r="E65" s="104"/>
      <c r="F65" s="104"/>
      <c r="G65" s="104"/>
      <c r="Q65" s="26"/>
      <c r="R65" s="60"/>
      <c r="S65" s="66"/>
      <c r="T65" s="66">
        <v>0</v>
      </c>
      <c r="U65" s="44"/>
      <c r="V65" s="66"/>
      <c r="W65" s="66"/>
      <c r="X65" s="66">
        <v>0</v>
      </c>
      <c r="Y65" s="44"/>
      <c r="Z65" s="66"/>
      <c r="AA65" s="66"/>
      <c r="AB65" s="66">
        <v>0</v>
      </c>
      <c r="AC65" s="44"/>
      <c r="AE65" s="66"/>
      <c r="AF65" s="66">
        <v>0</v>
      </c>
      <c r="AG65" s="44"/>
      <c r="AI65" s="66"/>
      <c r="AJ65" s="66">
        <v>0</v>
      </c>
      <c r="AK65" s="44"/>
      <c r="AL65" s="61">
        <f>SUM(S65:AK65)</f>
        <v>0</v>
      </c>
      <c r="AM65" s="62"/>
      <c r="AN65" s="7"/>
      <c r="AO65" s="64"/>
    </row>
    <row r="66" spans="1:41" ht="15" customHeight="1" x14ac:dyDescent="0.2">
      <c r="A66" s="100" t="s">
        <v>77</v>
      </c>
      <c r="B66" s="104"/>
      <c r="C66" s="104"/>
      <c r="D66" s="104"/>
      <c r="E66" s="104"/>
      <c r="F66" s="104"/>
      <c r="G66" s="104"/>
      <c r="Q66" s="26"/>
      <c r="R66" s="60"/>
      <c r="S66" s="66">
        <v>0</v>
      </c>
      <c r="T66" s="66"/>
      <c r="U66" s="44"/>
      <c r="V66" s="66"/>
      <c r="W66" s="66">
        <v>0</v>
      </c>
      <c r="X66" s="63"/>
      <c r="Y66" s="44"/>
      <c r="Z66" s="66"/>
      <c r="AA66" s="66">
        <v>0</v>
      </c>
      <c r="AB66" s="66"/>
      <c r="AC66" s="44"/>
      <c r="AE66" s="66">
        <v>0</v>
      </c>
      <c r="AF66" s="66"/>
      <c r="AG66" s="44"/>
      <c r="AI66" s="66">
        <v>0</v>
      </c>
      <c r="AJ66" s="66"/>
      <c r="AK66" s="44"/>
      <c r="AL66" s="61">
        <f t="shared" si="40"/>
        <v>0</v>
      </c>
      <c r="AN66" s="7"/>
      <c r="AO66" s="64"/>
    </row>
    <row r="67" spans="1:41" ht="15" customHeight="1" x14ac:dyDescent="0.2">
      <c r="A67" s="100" t="s">
        <v>78</v>
      </c>
      <c r="B67" s="101"/>
      <c r="C67" s="101"/>
      <c r="D67" s="101"/>
      <c r="E67" s="101"/>
      <c r="F67" s="101"/>
      <c r="G67" s="101"/>
      <c r="Q67" s="26"/>
      <c r="R67" s="60"/>
      <c r="S67" s="66"/>
      <c r="T67" s="66">
        <v>0</v>
      </c>
      <c r="U67" s="44"/>
      <c r="V67" s="66"/>
      <c r="W67" s="66"/>
      <c r="X67" s="66">
        <v>0</v>
      </c>
      <c r="Y67" s="44"/>
      <c r="Z67" s="66"/>
      <c r="AA67" s="66"/>
      <c r="AB67" s="66">
        <v>0</v>
      </c>
      <c r="AC67" s="44"/>
      <c r="AE67" s="66"/>
      <c r="AF67" s="66">
        <v>0</v>
      </c>
      <c r="AG67" s="44"/>
      <c r="AI67" s="66"/>
      <c r="AJ67" s="66">
        <v>0</v>
      </c>
      <c r="AK67" s="44"/>
      <c r="AL67" s="61">
        <f t="shared" si="40"/>
        <v>0</v>
      </c>
      <c r="AN67" s="7"/>
      <c r="AO67" s="64"/>
    </row>
    <row r="68" spans="1:41" ht="15" customHeight="1" x14ac:dyDescent="0.2">
      <c r="A68" s="100" t="s">
        <v>79</v>
      </c>
      <c r="B68" s="101"/>
      <c r="C68" s="101"/>
      <c r="D68" s="101"/>
      <c r="E68" s="101"/>
      <c r="F68" s="101"/>
      <c r="G68" s="101"/>
      <c r="Q68" s="26"/>
      <c r="R68" s="60"/>
      <c r="S68" s="66">
        <v>0</v>
      </c>
      <c r="T68" s="66"/>
      <c r="U68" s="44"/>
      <c r="V68" s="66"/>
      <c r="W68" s="66">
        <v>0</v>
      </c>
      <c r="X68" s="63"/>
      <c r="Y68" s="44"/>
      <c r="Z68" s="66"/>
      <c r="AA68" s="66">
        <v>0</v>
      </c>
      <c r="AB68" s="66"/>
      <c r="AC68" s="44"/>
      <c r="AE68" s="66">
        <v>0</v>
      </c>
      <c r="AF68" s="66"/>
      <c r="AG68" s="44"/>
      <c r="AI68" s="66">
        <v>0</v>
      </c>
      <c r="AJ68" s="66"/>
      <c r="AK68" s="44"/>
      <c r="AL68" s="61">
        <f t="shared" si="40"/>
        <v>0</v>
      </c>
      <c r="AN68" s="7"/>
      <c r="AO68" s="64"/>
    </row>
    <row r="69" spans="1:41" ht="15" customHeight="1" x14ac:dyDescent="0.2">
      <c r="A69" s="100" t="s">
        <v>80</v>
      </c>
      <c r="B69" s="101"/>
      <c r="C69" s="101"/>
      <c r="D69" s="101"/>
      <c r="E69" s="101"/>
      <c r="F69" s="101"/>
      <c r="G69" s="101"/>
      <c r="Q69" s="26"/>
      <c r="R69" s="60"/>
      <c r="S69" s="66"/>
      <c r="T69" s="66">
        <v>0</v>
      </c>
      <c r="U69" s="44"/>
      <c r="V69" s="66"/>
      <c r="W69" s="66"/>
      <c r="X69" s="66">
        <v>0</v>
      </c>
      <c r="Y69" s="44"/>
      <c r="Z69" s="66"/>
      <c r="AA69" s="66"/>
      <c r="AB69" s="66">
        <v>0</v>
      </c>
      <c r="AC69" s="44"/>
      <c r="AE69" s="66"/>
      <c r="AF69" s="66">
        <v>0</v>
      </c>
      <c r="AG69" s="44"/>
      <c r="AI69" s="66"/>
      <c r="AJ69" s="66">
        <v>0</v>
      </c>
      <c r="AK69" s="44"/>
      <c r="AL69" s="61">
        <f t="shared" si="40"/>
        <v>0</v>
      </c>
      <c r="AN69" s="7"/>
      <c r="AO69" s="64"/>
    </row>
    <row r="70" spans="1:41" ht="15" customHeight="1" x14ac:dyDescent="0.2">
      <c r="A70" s="100" t="s">
        <v>81</v>
      </c>
      <c r="B70" s="101"/>
      <c r="C70" s="101"/>
      <c r="D70" s="101"/>
      <c r="E70" s="101"/>
      <c r="F70" s="101"/>
      <c r="G70" s="101"/>
      <c r="Q70" s="26"/>
      <c r="R70" s="60"/>
      <c r="S70" s="66">
        <v>0</v>
      </c>
      <c r="T70" s="66"/>
      <c r="U70" s="44"/>
      <c r="V70" s="66"/>
      <c r="W70" s="66">
        <v>0</v>
      </c>
      <c r="X70" s="63"/>
      <c r="Y70" s="44"/>
      <c r="Z70" s="66"/>
      <c r="AA70" s="66">
        <v>0</v>
      </c>
      <c r="AB70" s="66"/>
      <c r="AC70" s="44"/>
      <c r="AE70" s="66">
        <v>0</v>
      </c>
      <c r="AF70" s="66"/>
      <c r="AG70" s="44"/>
      <c r="AI70" s="66">
        <v>0</v>
      </c>
      <c r="AJ70" s="66"/>
      <c r="AK70" s="44"/>
      <c r="AL70" s="61">
        <f t="shared" si="40"/>
        <v>0</v>
      </c>
      <c r="AN70" s="7"/>
      <c r="AO70" s="64"/>
    </row>
    <row r="71" spans="1:41" ht="15" customHeight="1" x14ac:dyDescent="0.2">
      <c r="A71" s="100" t="s">
        <v>82</v>
      </c>
      <c r="B71" s="101"/>
      <c r="C71" s="101"/>
      <c r="D71" s="101"/>
      <c r="E71" s="101"/>
      <c r="F71" s="101"/>
      <c r="G71" s="101"/>
      <c r="Q71" s="26"/>
      <c r="R71" s="60"/>
      <c r="S71" s="66"/>
      <c r="T71" s="66">
        <v>0</v>
      </c>
      <c r="U71" s="44"/>
      <c r="V71" s="66"/>
      <c r="W71" s="66"/>
      <c r="X71" s="66">
        <v>0</v>
      </c>
      <c r="Y71" s="44"/>
      <c r="Z71" s="66"/>
      <c r="AA71" s="66"/>
      <c r="AB71" s="66">
        <v>0</v>
      </c>
      <c r="AC71" s="44"/>
      <c r="AE71" s="66"/>
      <c r="AF71" s="66">
        <v>0</v>
      </c>
      <c r="AG71" s="44"/>
      <c r="AI71" s="66"/>
      <c r="AJ71" s="66">
        <v>0</v>
      </c>
      <c r="AK71" s="44"/>
      <c r="AL71" s="61">
        <f t="shared" si="40"/>
        <v>0</v>
      </c>
      <c r="AN71" s="7"/>
      <c r="AO71" s="64"/>
    </row>
    <row r="72" spans="1:41" ht="15" customHeight="1" x14ac:dyDescent="0.2">
      <c r="A72" s="100" t="s">
        <v>83</v>
      </c>
      <c r="B72" s="101"/>
      <c r="C72" s="101"/>
      <c r="D72" s="101"/>
      <c r="E72" s="101"/>
      <c r="F72" s="101"/>
      <c r="G72" s="101"/>
      <c r="Q72" s="26"/>
      <c r="R72" s="60"/>
      <c r="S72" s="66">
        <v>0</v>
      </c>
      <c r="T72" s="66"/>
      <c r="U72" s="44"/>
      <c r="V72" s="66"/>
      <c r="W72" s="66">
        <v>0</v>
      </c>
      <c r="X72" s="63"/>
      <c r="Y72" s="44"/>
      <c r="Z72" s="66"/>
      <c r="AA72" s="66">
        <v>0</v>
      </c>
      <c r="AB72" s="66"/>
      <c r="AC72" s="44"/>
      <c r="AE72" s="66">
        <v>0</v>
      </c>
      <c r="AF72" s="66"/>
      <c r="AG72" s="44"/>
      <c r="AI72" s="66">
        <v>0</v>
      </c>
      <c r="AJ72" s="66"/>
      <c r="AK72" s="44"/>
      <c r="AL72" s="61">
        <f t="shared" si="40"/>
        <v>0</v>
      </c>
      <c r="AN72" s="7"/>
      <c r="AO72" s="64"/>
    </row>
    <row r="73" spans="1:41" ht="15" customHeight="1" x14ac:dyDescent="0.2">
      <c r="A73" s="100" t="s">
        <v>84</v>
      </c>
      <c r="B73" s="101"/>
      <c r="C73" s="101"/>
      <c r="D73" s="101"/>
      <c r="E73" s="101"/>
      <c r="F73" s="101"/>
      <c r="G73" s="101"/>
      <c r="Q73" s="26"/>
      <c r="R73" s="60"/>
      <c r="S73" s="66"/>
      <c r="T73" s="66">
        <v>0</v>
      </c>
      <c r="U73" s="44"/>
      <c r="V73" s="66"/>
      <c r="W73" s="66"/>
      <c r="X73" s="66">
        <v>0</v>
      </c>
      <c r="Y73" s="44"/>
      <c r="Z73" s="66"/>
      <c r="AA73" s="66"/>
      <c r="AB73" s="66">
        <v>0</v>
      </c>
      <c r="AC73" s="44"/>
      <c r="AE73" s="66"/>
      <c r="AF73" s="66">
        <v>0</v>
      </c>
      <c r="AG73" s="44"/>
      <c r="AI73" s="66"/>
      <c r="AJ73" s="66">
        <v>0</v>
      </c>
      <c r="AK73" s="44"/>
      <c r="AL73" s="61">
        <f t="shared" si="40"/>
        <v>0</v>
      </c>
      <c r="AN73" s="7"/>
      <c r="AO73" s="64"/>
    </row>
    <row r="74" spans="1:41" x14ac:dyDescent="0.2">
      <c r="A74" s="38" t="s">
        <v>109</v>
      </c>
      <c r="Q74" s="26"/>
      <c r="R74" s="34"/>
      <c r="S74" s="8">
        <v>0</v>
      </c>
      <c r="T74" s="47"/>
      <c r="U74" s="44"/>
      <c r="V74" s="34"/>
      <c r="W74" s="8">
        <v>0</v>
      </c>
      <c r="X74" s="50"/>
      <c r="Y74" s="44"/>
      <c r="Z74" s="34"/>
      <c r="AA74" s="8">
        <v>0</v>
      </c>
      <c r="AB74" s="47"/>
      <c r="AC74" s="44"/>
      <c r="AD74" s="34"/>
      <c r="AE74" s="8">
        <v>0</v>
      </c>
      <c r="AF74" s="47"/>
      <c r="AG74" s="44"/>
      <c r="AH74" s="34"/>
      <c r="AI74" s="8">
        <v>0</v>
      </c>
      <c r="AJ74" s="48"/>
      <c r="AK74" s="44"/>
      <c r="AL74" s="61">
        <f t="shared" si="40"/>
        <v>0</v>
      </c>
      <c r="AN74" s="7"/>
    </row>
    <row r="75" spans="1:41" x14ac:dyDescent="0.2">
      <c r="A75" s="38" t="s">
        <v>110</v>
      </c>
      <c r="Q75" s="26"/>
      <c r="R75" s="34"/>
      <c r="S75" s="8">
        <v>0</v>
      </c>
      <c r="T75" s="47"/>
      <c r="U75" s="44"/>
      <c r="V75" s="34"/>
      <c r="W75" s="8">
        <v>0</v>
      </c>
      <c r="X75" s="50"/>
      <c r="Y75" s="44"/>
      <c r="Z75" s="34"/>
      <c r="AA75" s="8">
        <v>0</v>
      </c>
      <c r="AB75" s="47"/>
      <c r="AC75" s="44"/>
      <c r="AD75" s="34"/>
      <c r="AE75" s="8">
        <v>0</v>
      </c>
      <c r="AF75" s="47"/>
      <c r="AG75" s="44"/>
      <c r="AH75" s="34"/>
      <c r="AI75" s="8">
        <v>0</v>
      </c>
      <c r="AJ75" s="48"/>
      <c r="AK75" s="44"/>
      <c r="AL75" s="61">
        <f t="shared" si="40"/>
        <v>0</v>
      </c>
      <c r="AN75" s="7"/>
    </row>
    <row r="76" spans="1:41" x14ac:dyDescent="0.2">
      <c r="A76" s="38"/>
      <c r="Q76" s="26"/>
      <c r="R76" s="94"/>
      <c r="S76" s="58"/>
      <c r="T76" s="47"/>
      <c r="U76" s="44"/>
      <c r="V76" s="47"/>
      <c r="W76" s="47"/>
      <c r="X76" s="50"/>
      <c r="Y76" s="44"/>
      <c r="Z76" s="47"/>
      <c r="AA76" s="47"/>
      <c r="AB76" s="47"/>
      <c r="AC76" s="44"/>
      <c r="AD76" s="48"/>
      <c r="AE76" s="47"/>
      <c r="AF76" s="47"/>
      <c r="AG76" s="44"/>
      <c r="AH76" s="48"/>
      <c r="AI76" s="47"/>
      <c r="AJ76" s="48"/>
      <c r="AK76" s="44"/>
      <c r="AL76" s="59"/>
      <c r="AN76" s="7"/>
    </row>
    <row r="77" spans="1:41" ht="25.5" x14ac:dyDescent="0.2">
      <c r="A77" s="38" t="s">
        <v>107</v>
      </c>
      <c r="C77" s="37" t="s">
        <v>67</v>
      </c>
      <c r="D77" s="52" t="s">
        <v>64</v>
      </c>
      <c r="E77" s="52" t="s">
        <v>65</v>
      </c>
      <c r="F77" s="52" t="s">
        <v>66</v>
      </c>
      <c r="G77" s="52" t="s">
        <v>68</v>
      </c>
      <c r="H77" s="52" t="s">
        <v>69</v>
      </c>
      <c r="I77" s="52"/>
      <c r="J77" s="52"/>
      <c r="K77" s="52"/>
      <c r="L77" s="52"/>
      <c r="M77" s="52"/>
      <c r="N77" s="52"/>
      <c r="O77" s="52"/>
      <c r="P77" s="52"/>
      <c r="Q77" s="54"/>
      <c r="R77" s="49"/>
      <c r="S77" s="8">
        <f>ROUND(SUM(R78:R83),0)</f>
        <v>0</v>
      </c>
      <c r="T77" s="47"/>
      <c r="U77" s="44"/>
      <c r="V77" s="47"/>
      <c r="W77" s="33">
        <f>ROUND(SUM(V78:V83),0)</f>
        <v>0</v>
      </c>
      <c r="X77" s="50"/>
      <c r="Y77" s="44"/>
      <c r="Z77" s="47"/>
      <c r="AA77" s="33">
        <f>ROUND(SUM(Z78:Z83),0)</f>
        <v>0</v>
      </c>
      <c r="AB77" s="47"/>
      <c r="AC77" s="44"/>
      <c r="AD77" s="48"/>
      <c r="AE77" s="33">
        <f>ROUND(SUM(AD78:AD83),0)</f>
        <v>0</v>
      </c>
      <c r="AF77" s="47"/>
      <c r="AG77" s="44"/>
      <c r="AH77" s="48"/>
      <c r="AI77" s="33">
        <f>ROUND(SUM(AH78:AH83),0)</f>
        <v>0</v>
      </c>
      <c r="AJ77" s="47"/>
      <c r="AK77" s="44"/>
      <c r="AL77" s="43">
        <f t="shared" si="40"/>
        <v>0</v>
      </c>
      <c r="AN77" s="7"/>
    </row>
    <row r="78" spans="1:41" x14ac:dyDescent="0.2">
      <c r="A78" s="38" t="s">
        <v>93</v>
      </c>
      <c r="B78" s="42">
        <v>1074</v>
      </c>
      <c r="D78" s="36"/>
      <c r="Q78" s="26"/>
      <c r="R78" s="34">
        <f>(B78*C78)*H78</f>
        <v>0</v>
      </c>
      <c r="S78" s="47"/>
      <c r="T78" s="47"/>
      <c r="U78" s="44"/>
      <c r="V78" s="66">
        <f t="shared" ref="V78:V83" si="41">(B78*D78)*H78</f>
        <v>0</v>
      </c>
      <c r="W78" s="47"/>
      <c r="X78" s="50"/>
      <c r="Y78" s="44"/>
      <c r="Z78" s="66">
        <f t="shared" ref="Z78:Z83" si="42">(B78*E78)*H78</f>
        <v>0</v>
      </c>
      <c r="AA78" s="47"/>
      <c r="AB78" s="47"/>
      <c r="AC78" s="44"/>
      <c r="AD78" s="66">
        <f>(B78*F78)*H78</f>
        <v>0</v>
      </c>
      <c r="AE78" s="47"/>
      <c r="AF78" s="47"/>
      <c r="AG78" s="44"/>
      <c r="AH78" s="66">
        <f>(B78*G78)*H78</f>
        <v>0</v>
      </c>
      <c r="AI78" s="47"/>
      <c r="AJ78" s="47"/>
      <c r="AK78" s="44"/>
      <c r="AL78" s="43"/>
      <c r="AN78" s="7"/>
    </row>
    <row r="79" spans="1:41" x14ac:dyDescent="0.2">
      <c r="A79" s="38" t="s">
        <v>94</v>
      </c>
      <c r="B79" s="42">
        <v>1128</v>
      </c>
      <c r="D79" s="36"/>
      <c r="Q79" s="26"/>
      <c r="R79" s="34">
        <f t="shared" ref="R79:R83" si="43">(B79*C79)*H79</f>
        <v>0</v>
      </c>
      <c r="S79" s="47"/>
      <c r="T79" s="47"/>
      <c r="U79" s="44"/>
      <c r="V79" s="66">
        <f t="shared" si="41"/>
        <v>0</v>
      </c>
      <c r="W79" s="47"/>
      <c r="X79" s="50"/>
      <c r="Y79" s="44"/>
      <c r="Z79" s="66">
        <f t="shared" si="42"/>
        <v>0</v>
      </c>
      <c r="AA79" s="47"/>
      <c r="AB79" s="47"/>
      <c r="AC79" s="44"/>
      <c r="AD79" s="66">
        <f>(B79*F79)*H79</f>
        <v>0</v>
      </c>
      <c r="AE79" s="47"/>
      <c r="AF79" s="47"/>
      <c r="AG79" s="44"/>
      <c r="AH79" s="66">
        <f>(B79*G79)*H79</f>
        <v>0</v>
      </c>
      <c r="AI79" s="47"/>
      <c r="AJ79" s="47"/>
      <c r="AK79" s="44"/>
      <c r="AL79" s="43"/>
      <c r="AN79" s="7"/>
    </row>
    <row r="80" spans="1:41" x14ac:dyDescent="0.2">
      <c r="A80" s="38" t="s">
        <v>104</v>
      </c>
      <c r="B80" s="42">
        <v>1184</v>
      </c>
      <c r="D80" s="36"/>
      <c r="Q80" s="26"/>
      <c r="R80" s="34">
        <f>(B80*C80)*H80</f>
        <v>0</v>
      </c>
      <c r="S80" s="47"/>
      <c r="T80" s="47"/>
      <c r="U80" s="44"/>
      <c r="V80" s="66">
        <f t="shared" si="41"/>
        <v>0</v>
      </c>
      <c r="W80" s="47"/>
      <c r="X80" s="50"/>
      <c r="Y80" s="44"/>
      <c r="Z80" s="66">
        <f t="shared" si="42"/>
        <v>0</v>
      </c>
      <c r="AA80" s="47"/>
      <c r="AB80" s="47"/>
      <c r="AC80" s="44"/>
      <c r="AD80" s="66">
        <f>(B80*F80)*H80</f>
        <v>0</v>
      </c>
      <c r="AE80" s="47"/>
      <c r="AF80" s="47"/>
      <c r="AG80" s="44"/>
      <c r="AH80" s="66">
        <f t="shared" ref="AH80:AH81" si="44">(B80*G80)*H80</f>
        <v>0</v>
      </c>
      <c r="AI80" s="47"/>
      <c r="AJ80" s="47"/>
      <c r="AK80" s="44"/>
      <c r="AL80" s="43"/>
      <c r="AN80" s="7"/>
    </row>
    <row r="81" spans="1:40" x14ac:dyDescent="0.2">
      <c r="A81" s="38" t="s">
        <v>112</v>
      </c>
      <c r="B81" s="42">
        <v>1243</v>
      </c>
      <c r="D81" s="36"/>
      <c r="Q81" s="26"/>
      <c r="R81" s="34">
        <f t="shared" si="43"/>
        <v>0</v>
      </c>
      <c r="S81" s="47"/>
      <c r="T81" s="47"/>
      <c r="U81" s="44"/>
      <c r="V81" s="66">
        <f t="shared" si="41"/>
        <v>0</v>
      </c>
      <c r="W81" s="47"/>
      <c r="X81" s="50"/>
      <c r="Y81" s="44"/>
      <c r="Z81" s="66">
        <f t="shared" si="42"/>
        <v>0</v>
      </c>
      <c r="AA81" s="47"/>
      <c r="AB81" s="47"/>
      <c r="AC81" s="44"/>
      <c r="AD81" s="66">
        <f>(B81*F81)*H81</f>
        <v>0</v>
      </c>
      <c r="AE81" s="47"/>
      <c r="AF81" s="47"/>
      <c r="AG81" s="44"/>
      <c r="AH81" s="66">
        <f t="shared" si="44"/>
        <v>0</v>
      </c>
      <c r="AI81" s="47"/>
      <c r="AJ81" s="47"/>
      <c r="AK81" s="44"/>
      <c r="AL81" s="43"/>
      <c r="AN81" s="7"/>
    </row>
    <row r="82" spans="1:40" x14ac:dyDescent="0.2">
      <c r="A82" s="38" t="s">
        <v>114</v>
      </c>
      <c r="B82" s="42">
        <v>1305</v>
      </c>
      <c r="D82" s="36"/>
      <c r="Q82" s="26"/>
      <c r="R82" s="34">
        <f t="shared" si="43"/>
        <v>0</v>
      </c>
      <c r="S82" s="47"/>
      <c r="T82" s="47"/>
      <c r="U82" s="44"/>
      <c r="V82" s="66">
        <f t="shared" si="41"/>
        <v>0</v>
      </c>
      <c r="W82" s="47"/>
      <c r="X82" s="50"/>
      <c r="Y82" s="44"/>
      <c r="Z82" s="66">
        <f t="shared" si="42"/>
        <v>0</v>
      </c>
      <c r="AA82" s="47"/>
      <c r="AB82" s="47"/>
      <c r="AC82" s="44"/>
      <c r="AD82" s="66">
        <f t="shared" ref="AD82:AD83" si="45">(B82*F82)*H82</f>
        <v>0</v>
      </c>
      <c r="AE82" s="47"/>
      <c r="AF82" s="47"/>
      <c r="AG82" s="44"/>
      <c r="AH82" s="66">
        <f>(B82*G82)*H82</f>
        <v>0</v>
      </c>
      <c r="AI82" s="47"/>
      <c r="AJ82" s="47"/>
      <c r="AK82" s="44"/>
      <c r="AL82" s="43"/>
      <c r="AN82" s="7"/>
    </row>
    <row r="83" spans="1:40" x14ac:dyDescent="0.2">
      <c r="A83" s="38" t="s">
        <v>115</v>
      </c>
      <c r="B83" s="42">
        <v>1370</v>
      </c>
      <c r="D83" s="37"/>
      <c r="Q83" s="26"/>
      <c r="R83" s="34">
        <f t="shared" si="43"/>
        <v>0</v>
      </c>
      <c r="S83" s="47"/>
      <c r="T83" s="47"/>
      <c r="U83" s="44"/>
      <c r="V83" s="66">
        <f t="shared" si="41"/>
        <v>0</v>
      </c>
      <c r="W83" s="47"/>
      <c r="X83" s="50"/>
      <c r="Y83" s="44"/>
      <c r="Z83" s="66">
        <f t="shared" si="42"/>
        <v>0</v>
      </c>
      <c r="AA83" s="47"/>
      <c r="AB83" s="47"/>
      <c r="AC83" s="44"/>
      <c r="AD83" s="66">
        <f t="shared" si="45"/>
        <v>0</v>
      </c>
      <c r="AE83" s="47"/>
      <c r="AF83" s="47"/>
      <c r="AG83" s="44"/>
      <c r="AH83" s="66">
        <f>(B83*G83)*H83</f>
        <v>0</v>
      </c>
      <c r="AI83" s="47"/>
      <c r="AJ83" s="47"/>
      <c r="AK83" s="44"/>
      <c r="AL83" s="27"/>
      <c r="AN83" s="7"/>
    </row>
    <row r="84" spans="1:40" ht="15" customHeight="1" x14ac:dyDescent="0.2">
      <c r="A84" s="37" t="s">
        <v>108</v>
      </c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55"/>
      <c r="R84" s="49"/>
      <c r="S84" s="8">
        <f>ROUND(SUM(R85:R90),0)</f>
        <v>0</v>
      </c>
      <c r="T84" s="47"/>
      <c r="U84" s="44"/>
      <c r="V84" s="47"/>
      <c r="W84" s="8">
        <f>ROUND(SUM(V85:V90),0)</f>
        <v>0</v>
      </c>
      <c r="X84" s="50"/>
      <c r="Y84" s="44"/>
      <c r="Z84" s="47"/>
      <c r="AA84" s="8">
        <f>ROUND(SUM(Z85:Z90),0)</f>
        <v>0</v>
      </c>
      <c r="AB84" s="47"/>
      <c r="AC84" s="44"/>
      <c r="AD84" s="48"/>
      <c r="AE84" s="8">
        <f>ROUND(SUM(AD85:AD90),0)</f>
        <v>0</v>
      </c>
      <c r="AF84" s="47"/>
      <c r="AG84" s="44"/>
      <c r="AH84" s="47"/>
      <c r="AI84" s="8">
        <f>ROUND(SUM(AH85:AH90),0)</f>
        <v>0</v>
      </c>
      <c r="AJ84" s="47"/>
      <c r="AK84" s="44"/>
      <c r="AL84" s="29">
        <f>SUM(S84:AK84)</f>
        <v>0</v>
      </c>
      <c r="AN84" s="7"/>
    </row>
    <row r="85" spans="1:40" ht="15" customHeight="1" x14ac:dyDescent="0.2">
      <c r="A85" s="38" t="s">
        <v>93</v>
      </c>
      <c r="B85" s="42">
        <v>143</v>
      </c>
      <c r="H85" s="37"/>
      <c r="Q85" s="26"/>
      <c r="R85" s="34">
        <f t="shared" ref="R85:R90" si="46">(B85*C85)*H85</f>
        <v>0</v>
      </c>
      <c r="S85" s="47"/>
      <c r="T85" s="47"/>
      <c r="U85" s="44"/>
      <c r="V85" s="66">
        <f t="shared" ref="V85:V90" si="47">(B85*D85)*H85</f>
        <v>0</v>
      </c>
      <c r="W85" s="47"/>
      <c r="X85" s="50"/>
      <c r="Y85" s="44"/>
      <c r="Z85" s="66">
        <f t="shared" ref="Z85:Z90" si="48">(B85*E85)*H85</f>
        <v>0</v>
      </c>
      <c r="AA85" s="47"/>
      <c r="AB85" s="47"/>
      <c r="AC85" s="44"/>
      <c r="AD85" s="66">
        <f>(B85*F85)*H85</f>
        <v>0</v>
      </c>
      <c r="AE85" s="47"/>
      <c r="AF85" s="47"/>
      <c r="AG85" s="44"/>
      <c r="AH85" s="66">
        <f>(B85*G85)*H85</f>
        <v>0</v>
      </c>
      <c r="AI85" s="47"/>
      <c r="AJ85" s="47"/>
      <c r="AK85" s="44"/>
      <c r="AL85" s="29"/>
      <c r="AN85" s="7"/>
    </row>
    <row r="86" spans="1:40" ht="15" customHeight="1" x14ac:dyDescent="0.2">
      <c r="A86" s="38" t="s">
        <v>94</v>
      </c>
      <c r="B86" s="42">
        <v>150</v>
      </c>
      <c r="H86" s="37"/>
      <c r="Q86" s="26"/>
      <c r="R86" s="34">
        <f t="shared" si="46"/>
        <v>0</v>
      </c>
      <c r="S86" s="47"/>
      <c r="T86" s="47"/>
      <c r="U86" s="44"/>
      <c r="V86" s="66">
        <f t="shared" si="47"/>
        <v>0</v>
      </c>
      <c r="W86" s="47"/>
      <c r="X86" s="50"/>
      <c r="Y86" s="44"/>
      <c r="Z86" s="66">
        <f t="shared" si="48"/>
        <v>0</v>
      </c>
      <c r="AA86" s="47"/>
      <c r="AB86" s="47"/>
      <c r="AC86" s="44"/>
      <c r="AD86" s="66">
        <f>(B86*F86)*H86</f>
        <v>0</v>
      </c>
      <c r="AE86" s="47"/>
      <c r="AF86" s="47"/>
      <c r="AG86" s="44"/>
      <c r="AH86" s="66">
        <f>(B86*G86)*H86</f>
        <v>0</v>
      </c>
      <c r="AI86" s="47"/>
      <c r="AJ86" s="47"/>
      <c r="AK86" s="44"/>
      <c r="AL86" s="29"/>
      <c r="AN86" s="7"/>
    </row>
    <row r="87" spans="1:40" ht="15" customHeight="1" x14ac:dyDescent="0.2">
      <c r="A87" s="38" t="s">
        <v>104</v>
      </c>
      <c r="B87" s="42">
        <v>158</v>
      </c>
      <c r="H87" s="37"/>
      <c r="Q87" s="26"/>
      <c r="R87" s="34">
        <f t="shared" si="46"/>
        <v>0</v>
      </c>
      <c r="S87" s="47"/>
      <c r="T87" s="47"/>
      <c r="U87" s="44"/>
      <c r="V87" s="66">
        <f t="shared" si="47"/>
        <v>0</v>
      </c>
      <c r="W87" s="47"/>
      <c r="X87" s="50"/>
      <c r="Y87" s="44"/>
      <c r="Z87" s="66">
        <f t="shared" si="48"/>
        <v>0</v>
      </c>
      <c r="AA87" s="47"/>
      <c r="AB87" s="47"/>
      <c r="AC87" s="44"/>
      <c r="AD87" s="66">
        <f t="shared" ref="AD87:AD90" si="49">(B87*F87)*H87</f>
        <v>0</v>
      </c>
      <c r="AE87" s="47"/>
      <c r="AF87" s="47"/>
      <c r="AG87" s="44"/>
      <c r="AH87" s="66">
        <f t="shared" ref="AH87:AH90" si="50">(B87*G87)*H87</f>
        <v>0</v>
      </c>
      <c r="AI87" s="47"/>
      <c r="AJ87" s="47"/>
      <c r="AK87" s="44"/>
      <c r="AL87" s="29"/>
      <c r="AN87" s="7"/>
    </row>
    <row r="88" spans="1:40" ht="15" customHeight="1" x14ac:dyDescent="0.2">
      <c r="A88" s="38" t="s">
        <v>112</v>
      </c>
      <c r="B88" s="42">
        <v>166</v>
      </c>
      <c r="H88" s="37"/>
      <c r="Q88" s="26"/>
      <c r="R88" s="34">
        <f t="shared" si="46"/>
        <v>0</v>
      </c>
      <c r="S88" s="47"/>
      <c r="T88" s="47"/>
      <c r="U88" s="44"/>
      <c r="V88" s="66">
        <f t="shared" si="47"/>
        <v>0</v>
      </c>
      <c r="W88" s="47"/>
      <c r="X88" s="50"/>
      <c r="Y88" s="44"/>
      <c r="Z88" s="66">
        <f t="shared" si="48"/>
        <v>0</v>
      </c>
      <c r="AA88" s="47"/>
      <c r="AB88" s="47"/>
      <c r="AC88" s="44"/>
      <c r="AD88" s="66">
        <f t="shared" si="49"/>
        <v>0</v>
      </c>
      <c r="AE88" s="47"/>
      <c r="AF88" s="47"/>
      <c r="AG88" s="44"/>
      <c r="AH88" s="66">
        <f t="shared" si="50"/>
        <v>0</v>
      </c>
      <c r="AI88" s="47"/>
      <c r="AJ88" s="47"/>
      <c r="AK88" s="44"/>
      <c r="AL88" s="29"/>
      <c r="AN88" s="7"/>
    </row>
    <row r="89" spans="1:40" ht="15" customHeight="1" x14ac:dyDescent="0.2">
      <c r="A89" s="38" t="s">
        <v>114</v>
      </c>
      <c r="B89" s="42">
        <v>174</v>
      </c>
      <c r="H89" s="37"/>
      <c r="Q89" s="26"/>
      <c r="R89" s="34">
        <f t="shared" si="46"/>
        <v>0</v>
      </c>
      <c r="S89" s="47"/>
      <c r="T89" s="47"/>
      <c r="U89" s="44"/>
      <c r="V89" s="66">
        <f t="shared" si="47"/>
        <v>0</v>
      </c>
      <c r="W89" s="47"/>
      <c r="X89" s="50"/>
      <c r="Y89" s="44"/>
      <c r="Z89" s="66">
        <f t="shared" si="48"/>
        <v>0</v>
      </c>
      <c r="AA89" s="47"/>
      <c r="AB89" s="47"/>
      <c r="AC89" s="44"/>
      <c r="AD89" s="66">
        <f t="shared" si="49"/>
        <v>0</v>
      </c>
      <c r="AE89" s="47"/>
      <c r="AF89" s="47"/>
      <c r="AG89" s="44"/>
      <c r="AH89" s="66">
        <f t="shared" si="50"/>
        <v>0</v>
      </c>
      <c r="AI89" s="47"/>
      <c r="AJ89" s="47"/>
      <c r="AK89" s="44"/>
      <c r="AL89" s="29"/>
      <c r="AN89" s="7"/>
    </row>
    <row r="90" spans="1:40" ht="15" customHeight="1" x14ac:dyDescent="0.2">
      <c r="A90" s="38" t="s">
        <v>115</v>
      </c>
      <c r="B90" s="42">
        <v>183</v>
      </c>
      <c r="H90" s="37"/>
      <c r="Q90" s="26"/>
      <c r="R90" s="34">
        <f t="shared" si="46"/>
        <v>0</v>
      </c>
      <c r="S90" s="47"/>
      <c r="T90" s="47"/>
      <c r="U90" s="44"/>
      <c r="V90" s="66">
        <f t="shared" si="47"/>
        <v>0</v>
      </c>
      <c r="W90" s="47"/>
      <c r="X90" s="50"/>
      <c r="Y90" s="44"/>
      <c r="Z90" s="66">
        <f t="shared" si="48"/>
        <v>0</v>
      </c>
      <c r="AA90" s="47"/>
      <c r="AB90" s="47"/>
      <c r="AC90" s="44"/>
      <c r="AD90" s="66">
        <f t="shared" si="49"/>
        <v>0</v>
      </c>
      <c r="AE90" s="47"/>
      <c r="AF90" s="47"/>
      <c r="AG90" s="44"/>
      <c r="AH90" s="66">
        <f t="shared" si="50"/>
        <v>0</v>
      </c>
      <c r="AI90" s="47"/>
      <c r="AJ90" s="47"/>
      <c r="AK90" s="44"/>
      <c r="AL90" s="29"/>
      <c r="AN90" s="7"/>
    </row>
    <row r="91" spans="1:40" ht="13.5" x14ac:dyDescent="0.2">
      <c r="A91" s="38" t="s">
        <v>125</v>
      </c>
      <c r="C91" s="7"/>
      <c r="N91" s="37"/>
      <c r="Q91" s="26"/>
      <c r="R91" s="34"/>
      <c r="S91" s="8">
        <v>0</v>
      </c>
      <c r="T91" s="66">
        <f>SUM(S77,S84,S91)</f>
        <v>0</v>
      </c>
      <c r="U91" s="87" t="s">
        <v>111</v>
      </c>
      <c r="V91" s="47"/>
      <c r="W91" s="8">
        <v>0</v>
      </c>
      <c r="X91" s="66">
        <f>SUM(W77,W84,W91)</f>
        <v>0</v>
      </c>
      <c r="Y91" s="87" t="s">
        <v>111</v>
      </c>
      <c r="Z91" s="47"/>
      <c r="AA91" s="8">
        <v>0</v>
      </c>
      <c r="AB91" s="66">
        <f>SUM(AA77,AA84,AA91)</f>
        <v>0</v>
      </c>
      <c r="AC91" s="87" t="s">
        <v>111</v>
      </c>
      <c r="AD91" s="48"/>
      <c r="AE91" s="8">
        <v>0</v>
      </c>
      <c r="AF91" s="66">
        <f>SUM(AE77,AE84,AE91)</f>
        <v>0</v>
      </c>
      <c r="AG91" s="87" t="s">
        <v>111</v>
      </c>
      <c r="AH91" s="48"/>
      <c r="AI91" s="8">
        <v>0</v>
      </c>
      <c r="AJ91" s="66">
        <f>SUM(AI77,AI84,AI91)</f>
        <v>0</v>
      </c>
      <c r="AK91" s="87" t="s">
        <v>111</v>
      </c>
      <c r="AL91" s="29">
        <f>SUM(S91,W91,AA91,AE91,AI91)</f>
        <v>0</v>
      </c>
      <c r="AN91" s="7"/>
    </row>
    <row r="92" spans="1:40" x14ac:dyDescent="0.2">
      <c r="A92" t="s">
        <v>38</v>
      </c>
      <c r="N92" s="37"/>
      <c r="Q92" s="26"/>
      <c r="R92" s="34"/>
      <c r="S92" s="17">
        <f>SUM(S59:S91,T64:T73)</f>
        <v>0</v>
      </c>
      <c r="T92" s="45"/>
      <c r="U92" s="46"/>
      <c r="V92" s="45"/>
      <c r="W92" s="17">
        <f>SUM(W59:W91,X64:X73)</f>
        <v>0</v>
      </c>
      <c r="X92" s="49"/>
      <c r="Y92" s="46"/>
      <c r="Z92" s="45"/>
      <c r="AA92" s="17">
        <f>SUM(AA59:AA91,AB64:AB73)</f>
        <v>0</v>
      </c>
      <c r="AB92" s="45"/>
      <c r="AC92" s="46"/>
      <c r="AD92" s="48"/>
      <c r="AE92" s="17">
        <f>SUM(AE59:AE91,AF64:AF73)</f>
        <v>0</v>
      </c>
      <c r="AF92" s="45"/>
      <c r="AG92" s="46"/>
      <c r="AH92" s="48"/>
      <c r="AI92" s="17">
        <f>SUM(AI59:AI91,AJ64:AJ73)</f>
        <v>0</v>
      </c>
      <c r="AJ92" s="45"/>
      <c r="AK92" s="46"/>
      <c r="AL92" s="28">
        <f>SUM(S92:AK92)</f>
        <v>0</v>
      </c>
      <c r="AN92" s="7"/>
    </row>
    <row r="93" spans="1:40" x14ac:dyDescent="0.2">
      <c r="N93" s="37"/>
      <c r="Q93" s="26"/>
      <c r="R93" s="34"/>
      <c r="S93" s="6"/>
      <c r="T93" s="45"/>
      <c r="U93" s="46"/>
      <c r="V93" s="45"/>
      <c r="W93" s="6"/>
      <c r="X93" s="49"/>
      <c r="Y93" s="46"/>
      <c r="Z93" s="45"/>
      <c r="AA93" s="6"/>
      <c r="AB93" s="45"/>
      <c r="AC93" s="46"/>
      <c r="AD93" s="48"/>
      <c r="AE93" s="6"/>
      <c r="AF93" s="45"/>
      <c r="AG93" s="46"/>
      <c r="AH93" s="48"/>
      <c r="AI93" s="6"/>
      <c r="AJ93" s="45"/>
      <c r="AK93" s="46"/>
      <c r="AL93" s="29"/>
      <c r="AN93" s="7"/>
    </row>
    <row r="94" spans="1:40" x14ac:dyDescent="0.2">
      <c r="A94" s="5" t="s">
        <v>122</v>
      </c>
      <c r="Q94" s="26"/>
      <c r="R94" s="34"/>
      <c r="S94" s="17">
        <f>S35+S44+S49+S56+S92</f>
        <v>0</v>
      </c>
      <c r="T94" s="45"/>
      <c r="U94" s="46"/>
      <c r="V94" s="45"/>
      <c r="W94" s="17">
        <f>W35+W44+W49+W56+W92</f>
        <v>0</v>
      </c>
      <c r="X94" s="49"/>
      <c r="Y94" s="46"/>
      <c r="Z94" s="45"/>
      <c r="AA94" s="17">
        <f>AA35+AA44+AA49+AA56+AA92</f>
        <v>0</v>
      </c>
      <c r="AB94" s="45"/>
      <c r="AC94" s="46"/>
      <c r="AD94" s="48"/>
      <c r="AE94" s="17">
        <f>AE35+AE44+AE49+AE56+AE92</f>
        <v>0</v>
      </c>
      <c r="AF94" s="45"/>
      <c r="AG94" s="46"/>
      <c r="AH94" s="48"/>
      <c r="AI94" s="17">
        <f>AI35+AI44+AI49+AI56+AI92</f>
        <v>0</v>
      </c>
      <c r="AJ94" s="45"/>
      <c r="AK94" s="46"/>
      <c r="AL94" s="29">
        <f>AL35+AL44+AL47+AL48+AL56+AL92</f>
        <v>0</v>
      </c>
      <c r="AN94" s="7"/>
    </row>
    <row r="95" spans="1:40" x14ac:dyDescent="0.2">
      <c r="Q95" s="26"/>
      <c r="R95" s="34"/>
      <c r="S95" s="6"/>
      <c r="T95" s="45"/>
      <c r="U95" s="46"/>
      <c r="V95" s="45"/>
      <c r="W95" s="6"/>
      <c r="X95" s="49"/>
      <c r="Y95" s="46"/>
      <c r="Z95" s="45"/>
      <c r="AA95" s="6"/>
      <c r="AB95" s="45"/>
      <c r="AC95" s="46"/>
      <c r="AD95" s="48"/>
      <c r="AE95" s="6"/>
      <c r="AF95" s="45"/>
      <c r="AG95" s="46"/>
      <c r="AH95" s="48"/>
      <c r="AI95" s="6"/>
      <c r="AJ95" s="45"/>
      <c r="AK95" s="46"/>
      <c r="AL95" s="29"/>
    </row>
    <row r="96" spans="1:40" x14ac:dyDescent="0.2">
      <c r="A96" s="37" t="s">
        <v>60</v>
      </c>
      <c r="Q96" s="26"/>
      <c r="R96" s="34"/>
      <c r="S96" s="39">
        <f>S94-S44-S56-IF(SUM(S64:T65)&gt;25000,SUM(S64:T65)-25000,0)-IF(SUM(S66:T67)&gt;25000,SUM(S66:T67)-25000,0)-IF(SUM(S68:T69)&gt;25000,SUM(S68:T69)-25000,0)-IF(SUM(S70:T71)&gt;25000,SUM(S70:T71)-25000,0)-IF(SUM(S72:T73)&gt;25000,SUM(S72:T73)-25000,0)-S77</f>
        <v>0</v>
      </c>
      <c r="T96" s="45"/>
      <c r="U96" s="46"/>
      <c r="V96" s="45"/>
      <c r="W96" s="39">
        <f>W94-W44-W56-IF(SUM(S64:T65)&lt;25000,(IF(SUM(W64:X65)&lt;SUM(25000-SUM(S64:T65)),0,(IF(SUM(W64:X65)=0,0,SUM(SUM(W64:X65)-SUM(25000-SUM(S64:T65))))))),SUM(W64:X65))-IF(SUM(S66:T67)&lt;25000,(IF(SUM(W66:X67)&lt;SUM(25000-SUM(S66:T67)),0,(IF(SUM(W66:X67)=0,0,SUM(SUM(W66:X67)-SUM(25000-SUM(S66:T67))))))),SUM(W66:X67))-IF(SUM(S68:T69)&lt;25000,(IF(SUM(W68:X69)&lt;SUM(25000-SUM(S68:T69)),0,(IF(SUM(W68:X69)=0,0,SUM(SUM(W68:X69)-SUM(25000-SUM(S68:T69))))))),SUM(W68:X69))-IF(SUM(S70:T71)&lt;25000,(IF(SUM(W70:X71)&lt;SUM(25000-SUM(S70:T71)),0,(IF(SUM(W70:X71)=0,0,SUM(SUM(W70:X71)-SUM(25000-SUM(S70:T71))))))),SUM(W70:X71))-IF(SUM(S72:T73)&lt;25000,(IF(SUM(W72:X73)&lt;SUM(25000-SUM(S72:T73)),0,(IF(SUM(W72:X73)=0,0,SUM(SUM(W72:X73)-SUM(25000-SUM(S72:T73))))))),SUM(W72:X73))-W77</f>
        <v>0</v>
      </c>
      <c r="X96" s="49"/>
      <c r="Y96" s="46"/>
      <c r="Z96" s="45"/>
      <c r="AA96" s="6">
        <f>AA94-AA44-AA56-IF(SUM(S64:T65,W64:X65)&lt;25000,(IF(SUM(AA64:AB65)&lt;SUM(25000-SUM(S64:T65,W64:X65)),0,(IF(SUM(AA64:AB65)=0,0,SUM(SUM(AA64:AB65)-SUM(25000-SUM(S64:T65,W64:X65))))))),SUM(AA64:AB65))-IF(SUM(S66:T67,W66:X67)&lt;25000,(IF(SUM(AA66:AB67)&lt;SUM(25000-SUM(S66:T67,W66:X67)),0,(IF(SUM(AA66:AB67)=0,0,SUM(SUM(AA66:AB67)-SUM(25000-SUM(S66:T67,W66:X67))))))),SUM(AA66:AB67))-IF(SUM(S68:T69,W68:X69)&lt;25000,(IF(SUM(AA68:AB69)&lt;SUM(25000-SUM(S68:T69,W68:X69)),0,(IF(SUM(AA68:AB69)=0,0,SUM(SUM(AA68:AB69)-SUM(25000-SUM(S68:T69,W68:X69))))))),SUM(AA68:AB69))-IF(SUM(S70:T71,W70:X71)&lt;25000,(IF(SUM(AA70:AB71)&lt;SUM(25000-SUM(S70:T71,W70:X71)),0,(IF(SUM(AA70:AB71)=0,0,SUM(SUM(AA70:AB71)-SUM(25000-SUM(S70:T71,W70:X71))))))),SUM(AA70:AB71))-IF(SUM(S72:T73,W72:X73)&lt;25000,(IF(SUM(AA72:AB73)&lt;SUM(25000-SUM(S72:T73,W72:X73)),0,(IF(SUM(AA72:AB73)=0,0,SUM(SUM(AA72:AB73)-SUM(25000-SUM(S72:T73,W72:X73))))))),SUM(AA72:AB73))-AA77</f>
        <v>0</v>
      </c>
      <c r="AB96" s="45"/>
      <c r="AC96" s="46"/>
      <c r="AD96" s="48"/>
      <c r="AE96" s="6">
        <f>AE94-AE44-AE56-IF(SUM(S64:T65,W64:X65,AA64:AB65)&lt;25000,(IF(SUM(AE64:AF65)&lt;SUM(25000-SUM(S64:T65,W64:X65,AA64:AB65)),0,(IF(SUM(AA64:AB65)=0,0,SUM(SUM(AE64:AF65)-SUM(25000-SUM(S64:T65,W64:X65,AA64:AB65))))))),SUM(AE64:AF65))-IF(SUM(S66:T67,W66:X67,AA66:AB67)&lt;25000,(IF(SUM(AE66:AF67)&lt;SUM(25000-SUM(S66:T67,W66:X67,AA66:AB67)),0,(IF(SUM(AE66:AF67)=0,0,SUM(SUM(AE66:AF67)-SUM(25000-SUM(S66:T67,W66:X67,AA66:AB67))))))),SUM(AE66:AF67))-IF(SUM(S68:T69,W68:X69,AA68:AB69)&lt;25000,(IF(SUM(AE68:AF69)&lt;SUM(25000-SUM(S68:T69,W68:X69,AA68:AB69)),0,(IF(SUM(AE68:AF69)=0,0,SUM(SUM(AE68:AF69)-SUM(25000-SUM(S68:T69,W68:X69,AA68:AB69))))))),SUM(AE68:AF69))-IF(SUM(S70:T71,W70:X71,AA70:AB71)&lt;25000,(IF(SUM(AE70:AF71)&lt;SUM(25000-SUM(S70:T71,W70:X71,AA70:AB71)),0,(IF(SUM(AE70:AF71)=0,0,SUM(SUM(AE70:AF71)-SUM(25000-SUM(S70:T71,W70:X71,AA70:AB71))))))),SUM(AE70:AF71))-IF(SUM(S72:T73,W72:X73,AA72:AB73)&lt;25000,(IF(SUM(AE72:AF73)&lt;SUM(25000-SUM(S72:T73,W72:X73,AA72:AB73)),0,(IF(SUM(AE72:AF73)=0,0,SUM(SUM(AE72:AF73)-SUM(25000-SUM(S72:T73,W72:X73,AA72:AB73))))))),SUM(AE72:AF73))-AE77</f>
        <v>0</v>
      </c>
      <c r="AF96" s="45"/>
      <c r="AG96" s="46"/>
      <c r="AH96" s="48"/>
      <c r="AI96" s="6">
        <f>AI94-AI44-AI56-IF(SUM(S64:T65,W64:X65,AA64:AB65,AE64:AF65)&lt;25000,(IF(SUM(AI64:AJ65)&lt;SUM(25000-SUM(S64:T65,W64:X65,AA64:AB65,AE64:AF65)),0,(IF(SUM(AI64:AJ65)=0,0,SUM(SUM(AI64:AJ65)-SUM(25000-SUM(S64:T65,W64:X65,AA64:AB65,AE64:AF65))))))),SUM(AI64:AJ65))-IF(SUM(S66:T67,W66:X67,AA66:AB67,AE66:AF67)&lt;25000,(IF(SUM(AI66:AJ67)&lt;SUM(25000-SUM(S66:T67,W66:X67,AA66:AB67,AE66:AF67)),0,(IF(SUM(AI66:AJ67)=0,0,SUM(SUM(AI66:AJ67)-SUM(25000-SUM(S66:T67,W66:X67,AA66:AB67,AE66:AF67))))))),SUM(AI66:AJ67))-IF(SUM(S68:T69,W68:X69,AA68:AB69,AE68:AF69)&lt;25000,(IF(SUM(AI68:AJ69)&lt;SUM(25000-SUM(S68:T69,W68:X69,AA68:AB69,AE68:AF69)),0,(IF(SUM(AI68:AJ69)=0,0,SUM(SUM(AI68:AJ69)-SUM(25000-SUM(S68:T69,W68:X69,AA68:AB69,AE68:AF69))))))),SUM(AI68:AJ69))-IF(SUM(S70:T71,W70:X71,AA70:AB71,AE70:AF71)&lt;25000,(IF(SUM(AI70:AJ71)&lt;SUM(25000-SUM(S70:T71,W70:X71,AA70:AB71,AE70:AF71)),0,(IF(SUM(AI70:AJ71)=0,0,SUM(SUM(AI70:AJ71)-SUM(25000-SUM(S70:T71,W70:X71,AA70:AB71,AE70:AF71))))))),SUM(AI70:AJ71))-IF(SUM(S72:T73,W72:X73,AA72:AB73,AE72:AF73)&lt;25000,(IF(SUM(AI72:AJ73)&lt;SUM(25000-SUM(S72:T73,W72:X73,AA72:AB73,AE72:AF73)),0,(IF(SUM(AI72:AJ73)=0,0,SUM(SUM(AI72:AJ73)-SUM(25000-SUM(S72:T73,W72:X73,AA72:AB73,AE72:AF73))))))),SUM(AI72:AJ73))-AI77</f>
        <v>0</v>
      </c>
      <c r="AJ96" s="45"/>
      <c r="AK96" s="46"/>
      <c r="AL96" s="29">
        <f>SUM(S96:AK96)</f>
        <v>0</v>
      </c>
    </row>
    <row r="97" spans="1:41" x14ac:dyDescent="0.2">
      <c r="Q97" s="26"/>
      <c r="R97" s="34"/>
      <c r="S97" s="6"/>
      <c r="T97" s="45"/>
      <c r="U97" s="46"/>
      <c r="V97" s="45"/>
      <c r="W97" s="6"/>
      <c r="X97" s="49"/>
      <c r="Y97" s="46"/>
      <c r="Z97" s="45"/>
      <c r="AA97" s="6"/>
      <c r="AB97" s="45"/>
      <c r="AC97" s="46"/>
      <c r="AD97" s="48"/>
      <c r="AE97" s="6"/>
      <c r="AF97" s="45"/>
      <c r="AG97" s="46"/>
      <c r="AH97" s="48"/>
      <c r="AI97" s="6"/>
      <c r="AJ97" s="45"/>
      <c r="AK97" s="46"/>
      <c r="AL97" s="29"/>
      <c r="AN97" s="7"/>
    </row>
    <row r="98" spans="1:41" x14ac:dyDescent="0.2">
      <c r="A98" s="5" t="s">
        <v>123</v>
      </c>
      <c r="Q98" s="26"/>
      <c r="R98" s="33"/>
      <c r="S98" s="39"/>
      <c r="T98" s="45"/>
      <c r="U98" s="46"/>
      <c r="V98" s="45"/>
      <c r="W98" s="39"/>
      <c r="X98" s="49"/>
      <c r="Y98" s="46"/>
      <c r="Z98" s="45"/>
      <c r="AA98" s="39"/>
      <c r="AB98" s="45"/>
      <c r="AC98" s="46"/>
      <c r="AD98" s="48"/>
      <c r="AE98" s="39"/>
      <c r="AF98" s="45"/>
      <c r="AG98" s="46"/>
      <c r="AH98" s="48"/>
      <c r="AI98" s="39"/>
      <c r="AJ98" s="45"/>
      <c r="AK98" s="46"/>
      <c r="AL98" s="29"/>
      <c r="AN98" s="7"/>
    </row>
    <row r="99" spans="1:41" x14ac:dyDescent="0.2">
      <c r="A99" s="67">
        <v>0.42857000000000001</v>
      </c>
      <c r="B99" s="37" t="s">
        <v>85</v>
      </c>
      <c r="Q99" s="26"/>
      <c r="R99" s="34"/>
      <c r="S99" s="39">
        <f>ROUND($A$99*S94,0)</f>
        <v>0</v>
      </c>
      <c r="T99" s="45"/>
      <c r="U99" s="46"/>
      <c r="V99" s="45"/>
      <c r="W99" s="39">
        <f>ROUND($A$99*W94,0)</f>
        <v>0</v>
      </c>
      <c r="X99" s="49"/>
      <c r="Y99" s="46"/>
      <c r="Z99" s="45"/>
      <c r="AA99" s="39">
        <f>ROUND($A$99*AA94,0)</f>
        <v>0</v>
      </c>
      <c r="AB99" s="45"/>
      <c r="AC99" s="46"/>
      <c r="AD99" s="48"/>
      <c r="AE99" s="39">
        <f>ROUND($A$99*AE94,0)</f>
        <v>0</v>
      </c>
      <c r="AF99" s="45"/>
      <c r="AG99" s="46"/>
      <c r="AH99" s="48"/>
      <c r="AI99" s="39">
        <f>ROUND($A$99*AI94,0)</f>
        <v>0</v>
      </c>
      <c r="AJ99" s="45"/>
      <c r="AK99" s="46"/>
      <c r="AL99" s="29">
        <f>SUM(S99:AK99)</f>
        <v>0</v>
      </c>
      <c r="AN99" s="7"/>
    </row>
    <row r="100" spans="1:41" x14ac:dyDescent="0.2">
      <c r="A100" s="67">
        <v>0.46500000000000002</v>
      </c>
      <c r="B100" s="37" t="s">
        <v>86</v>
      </c>
      <c r="Q100" s="26"/>
      <c r="R100" s="34"/>
      <c r="S100" s="39">
        <f>ROUND($A$100*S96,0)</f>
        <v>0</v>
      </c>
      <c r="T100" s="45"/>
      <c r="U100" s="46"/>
      <c r="V100" s="45"/>
      <c r="W100" s="39">
        <f>ROUND($A$100*W96,0)</f>
        <v>0</v>
      </c>
      <c r="X100" s="49"/>
      <c r="Y100" s="46"/>
      <c r="Z100" s="45"/>
      <c r="AA100" s="39">
        <f>ROUND($A$100*AA96,0)</f>
        <v>0</v>
      </c>
      <c r="AB100" s="45"/>
      <c r="AC100" s="46"/>
      <c r="AD100" s="48"/>
      <c r="AE100" s="39">
        <f>ROUND($A$100*AE96,0)</f>
        <v>0</v>
      </c>
      <c r="AF100" s="45"/>
      <c r="AG100" s="46"/>
      <c r="AH100" s="48"/>
      <c r="AI100" s="39">
        <f>ROUND($A$100*AI96,0)</f>
        <v>0</v>
      </c>
      <c r="AJ100" s="45"/>
      <c r="AK100" s="46"/>
      <c r="AL100" s="29">
        <f>SUM(S100:AK100)</f>
        <v>0</v>
      </c>
      <c r="AN100" s="7"/>
    </row>
    <row r="101" spans="1:41" ht="13.5" thickBot="1" x14ac:dyDescent="0.25">
      <c r="A101" s="5" t="s">
        <v>124</v>
      </c>
      <c r="Q101" s="26"/>
      <c r="R101" s="34"/>
      <c r="S101" s="21">
        <f>IF($AL$99&lt;$AL$100,S94+S99,S94+S100)</f>
        <v>0</v>
      </c>
      <c r="T101" s="45"/>
      <c r="U101" s="46"/>
      <c r="V101" s="45"/>
      <c r="W101" s="21">
        <f>IF($AL$99&lt;$AL$100,W94+W99,W94+W100)</f>
        <v>0</v>
      </c>
      <c r="X101" s="49"/>
      <c r="Y101" s="46"/>
      <c r="Z101" s="45"/>
      <c r="AA101" s="21">
        <f>IF($AL$99&lt;$AL$100,AA94+AA99,AA94+AA100)</f>
        <v>0</v>
      </c>
      <c r="AB101" s="45"/>
      <c r="AC101" s="46"/>
      <c r="AD101" s="48"/>
      <c r="AE101" s="21">
        <f>IF($AL$99&lt;$AL$100,AE94+AE99,AE94+AE100)</f>
        <v>0</v>
      </c>
      <c r="AF101" s="45"/>
      <c r="AG101" s="46"/>
      <c r="AH101" s="48"/>
      <c r="AI101" s="21">
        <f>IF($AL$99&lt;$AL$100,AI94+AI99,AI94+AI100)</f>
        <v>0</v>
      </c>
      <c r="AJ101" s="45"/>
      <c r="AK101" s="46"/>
      <c r="AL101" s="41">
        <f>SUM(S101:AK101)</f>
        <v>0</v>
      </c>
      <c r="AN101" s="7"/>
      <c r="AO101" s="64"/>
    </row>
    <row r="102" spans="1:41" ht="13.5" thickTop="1" x14ac:dyDescent="0.2">
      <c r="R102" s="34"/>
      <c r="S102" s="6"/>
    </row>
    <row r="103" spans="1:41" x14ac:dyDescent="0.2">
      <c r="AH103" t="s">
        <v>91</v>
      </c>
      <c r="AL103" s="51">
        <f>SUM(AL101*(0.3))</f>
        <v>0</v>
      </c>
    </row>
    <row r="104" spans="1:41" x14ac:dyDescent="0.2">
      <c r="AH104" s="37" t="s">
        <v>73</v>
      </c>
      <c r="AL104" s="57">
        <f>IF(AL100&lt;AL99,AL100,AL99)+AL65+AL67+AL69+AL71</f>
        <v>0</v>
      </c>
    </row>
    <row r="105" spans="1:41" ht="13.5" thickBot="1" x14ac:dyDescent="0.25">
      <c r="AH105" s="37" t="s">
        <v>87</v>
      </c>
      <c r="AL105" s="65">
        <f>IF(AL104&gt;AL103,SUM(AL104-AL103),0)</f>
        <v>0</v>
      </c>
      <c r="AM105" s="51"/>
    </row>
    <row r="106" spans="1:41" ht="13.5" thickTop="1" x14ac:dyDescent="0.2">
      <c r="AH106" s="37" t="s">
        <v>92</v>
      </c>
      <c r="AK106" s="37" t="s">
        <v>86</v>
      </c>
      <c r="AL106" s="67" t="e">
        <f>IF(AL104&lt;AL103,0.465,(AL103-AL65-AL67-AL69-AL71-AL73)/AL96)</f>
        <v>#DIV/0!</v>
      </c>
      <c r="AM106" s="67"/>
    </row>
    <row r="107" spans="1:41" x14ac:dyDescent="0.2">
      <c r="B107" s="3"/>
      <c r="C107" s="3"/>
      <c r="D107" s="3"/>
    </row>
    <row r="108" spans="1:41" x14ac:dyDescent="0.2">
      <c r="AL108" s="56"/>
    </row>
    <row r="112" spans="1:41" ht="15" x14ac:dyDescent="0.2">
      <c r="A112" s="96" t="s">
        <v>121</v>
      </c>
    </row>
  </sheetData>
  <mergeCells count="17">
    <mergeCell ref="A73:G73"/>
    <mergeCell ref="R7:U7"/>
    <mergeCell ref="A69:G69"/>
    <mergeCell ref="A70:G70"/>
    <mergeCell ref="A71:G71"/>
    <mergeCell ref="A72:G72"/>
    <mergeCell ref="O8:Q8"/>
    <mergeCell ref="A63:B63"/>
    <mergeCell ref="A64:G64"/>
    <mergeCell ref="A65:G65"/>
    <mergeCell ref="A66:G66"/>
    <mergeCell ref="A68:G68"/>
    <mergeCell ref="C8:E8"/>
    <mergeCell ref="F8:H8"/>
    <mergeCell ref="I8:K8"/>
    <mergeCell ref="L8:N8"/>
    <mergeCell ref="A67:G6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2010-06-16T19:40:39Z</dcterms:created>
  <dcterms:modified xsi:type="dcterms:W3CDTF">2023-10-05T14:11:13Z</dcterms:modified>
</cp:coreProperties>
</file>